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16ED6FEA-C5BB-43E5-A247-520B2CC03118}" xr6:coauthVersionLast="47" xr6:coauthVersionMax="47" xr10:uidLastSave="{00000000-0000-0000-0000-000000000000}"/>
  <bookViews>
    <workbookView xWindow="-23148" yWindow="348" windowWidth="23256" windowHeight="12456" tabRatio="846" activeTab="1" xr2:uid="{00000000-000D-0000-FFFF-FFFF00000000}"/>
  </bookViews>
  <sheets>
    <sheet name="Index" sheetId="1" r:id="rId1"/>
    <sheet name="Standard Half Round" sheetId="2" r:id="rId2"/>
    <sheet name="Standard Ogee" sheetId="3" r:id="rId3"/>
    <sheet name="Standard Box" sheetId="4" r:id="rId4"/>
    <sheet name="Large Half Round" sheetId="5" r:id="rId5"/>
    <sheet name="Large Ogee" sheetId="6" r:id="rId6"/>
    <sheet name="Large Box" sheetId="7" r:id="rId7"/>
    <sheet name="Architectural Features" sheetId="8" r:id="rId8"/>
  </sheets>
  <definedNames>
    <definedName name="Excel_BuiltIn_Print_Area" localSheetId="1">'Standard Half Round'!$CF$1:$CX$47</definedName>
    <definedName name="Excel_BuiltIn_Print_Area_1">'Large Box'!$CF$1:$CX$57</definedName>
    <definedName name="Excel_BuiltIn_Print_Area_2">'Large Ogee'!$CF$1:$CX$56</definedName>
    <definedName name="Excel_BuiltIn_Print_Area_3">'Standard Box'!$CF$1:$CX$56</definedName>
    <definedName name="Excel_BuiltIn_Print_Area_4">'Standard Ogee'!$CF$1:$CX$56</definedName>
    <definedName name="Excel_BuiltIn_Print_Area_8">'Architectural Features'!$CF$1:$CX$37</definedName>
    <definedName name="_xlnm.Print_Area" localSheetId="7">'Architectural Features'!$CF$1:$CX$41</definedName>
    <definedName name="_xlnm.Print_Area" localSheetId="0">Index!$A$1:$B$20</definedName>
    <definedName name="_xlnm.Print_Area" localSheetId="6">'Large Box'!$CF$1:$CX$61</definedName>
    <definedName name="_xlnm.Print_Area" localSheetId="4">'Large Half Round'!$CF$1:$CX$61</definedName>
    <definedName name="_xlnm.Print_Area" localSheetId="5">'Large Ogee'!$CF$1:$CX$62</definedName>
    <definedName name="_xlnm.Print_Area" localSheetId="3">'Standard Box'!$CF$1:$CX$59</definedName>
    <definedName name="_xlnm.Print_Area" localSheetId="1">'Standard Half Round'!$A$1:$CX$47</definedName>
    <definedName name="_xlnm.Print_Area" localSheetId="2">'Standard Ogee'!$CF$1:$CX$59</definedName>
    <definedName name="sd" localSheetId="3">'Standard Box'!$CF$1:$CX$57</definedName>
    <definedName name="sdf" localSheetId="4">'Large Half Round'!$CF$1:$CX$59</definedName>
    <definedName name="sdf" localSheetId="5">'Large Ogee'!$CF$1:$CX$60</definedName>
    <definedName name="sdf" localSheetId="1">'Standard Half Round'!$CF$1:$CX$46</definedName>
    <definedName name="sdf" localSheetId="2">'Standard Ogee'!$CF$1:$CX$57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W23" i="2" l="1"/>
  <c r="CN14" i="8"/>
  <c r="CX23" i="2"/>
  <c r="CW11" i="7"/>
  <c r="CX11" i="7" s="1"/>
  <c r="CW11" i="6"/>
  <c r="CX11" i="6" s="1"/>
  <c r="CW12" i="5"/>
  <c r="CX12" i="5"/>
  <c r="CW23" i="4"/>
  <c r="CW23" i="3"/>
  <c r="CX23" i="4"/>
  <c r="CX23" i="3"/>
  <c r="CX7" i="5"/>
  <c r="CX8" i="5"/>
  <c r="CX9" i="5"/>
  <c r="CX10" i="5"/>
  <c r="CX11" i="5"/>
  <c r="CX13" i="5"/>
  <c r="CX14" i="5"/>
  <c r="CX15" i="5"/>
  <c r="CX16" i="5"/>
  <c r="CX17" i="5"/>
  <c r="CX18" i="5"/>
  <c r="CX19" i="5"/>
  <c r="CX20" i="5"/>
  <c r="CX21" i="5"/>
  <c r="CX22" i="5"/>
  <c r="CX23" i="5"/>
  <c r="CX24" i="5"/>
  <c r="CX25" i="5"/>
  <c r="CX26" i="5"/>
  <c r="CX18" i="2"/>
  <c r="CX19" i="2"/>
  <c r="CX20" i="2"/>
  <c r="CX21" i="2"/>
  <c r="CX22" i="2"/>
  <c r="CX7" i="8"/>
  <c r="CX6" i="8"/>
  <c r="CX5" i="8"/>
  <c r="CN12" i="3"/>
  <c r="CN11" i="3"/>
  <c r="CN10" i="3"/>
  <c r="CN9" i="3"/>
  <c r="CT24" i="2" l="1"/>
  <c r="CN5" i="3"/>
  <c r="CN10" i="8"/>
  <c r="CN9" i="8"/>
  <c r="CN8" i="8"/>
  <c r="CN7" i="8"/>
  <c r="CN6" i="8"/>
  <c r="CX36" i="7"/>
  <c r="CX35" i="7"/>
  <c r="CX34" i="7"/>
  <c r="CX33" i="7"/>
  <c r="CX32" i="7"/>
  <c r="CX31" i="7"/>
  <c r="CX30" i="7"/>
  <c r="CX29" i="7"/>
  <c r="CX28" i="7"/>
  <c r="CX27" i="7"/>
  <c r="CX26" i="7"/>
  <c r="CX25" i="7"/>
  <c r="CX24" i="7"/>
  <c r="CX23" i="7"/>
  <c r="CX22" i="7"/>
  <c r="CX21" i="7"/>
  <c r="CX20" i="7"/>
  <c r="CX19" i="7"/>
  <c r="CX18" i="7"/>
  <c r="CX17" i="7"/>
  <c r="CX16" i="7"/>
  <c r="CX15" i="7"/>
  <c r="CX14" i="7"/>
  <c r="CX13" i="7"/>
  <c r="CX12" i="7"/>
  <c r="CX10" i="7"/>
  <c r="CX9" i="7"/>
  <c r="CX8" i="7"/>
  <c r="CX7" i="7"/>
  <c r="CX6" i="7"/>
  <c r="CX5" i="7"/>
  <c r="CN37" i="7"/>
  <c r="CN36" i="7"/>
  <c r="CN35" i="7"/>
  <c r="CN34" i="7"/>
  <c r="CN33" i="7"/>
  <c r="CN32" i="7"/>
  <c r="CN31" i="7"/>
  <c r="CN30" i="7"/>
  <c r="CN29" i="7"/>
  <c r="CN26" i="7"/>
  <c r="CN25" i="7"/>
  <c r="CN24" i="7"/>
  <c r="CN23" i="7"/>
  <c r="CN22" i="7"/>
  <c r="CN21" i="7"/>
  <c r="CN20" i="7"/>
  <c r="CN19" i="7"/>
  <c r="CN18" i="7"/>
  <c r="CN17" i="7"/>
  <c r="CN16" i="7"/>
  <c r="CN15" i="7"/>
  <c r="CN14" i="7"/>
  <c r="CN13" i="7"/>
  <c r="CN11" i="7"/>
  <c r="CN10" i="7"/>
  <c r="CN9" i="7"/>
  <c r="CN8" i="7"/>
  <c r="CN7" i="7"/>
  <c r="CX36" i="6"/>
  <c r="CX35" i="6"/>
  <c r="CX34" i="6"/>
  <c r="CX33" i="6"/>
  <c r="CX32" i="6"/>
  <c r="CX31" i="6"/>
  <c r="CX30" i="6"/>
  <c r="CX29" i="6"/>
  <c r="CX28" i="6"/>
  <c r="CX27" i="6"/>
  <c r="CX26" i="6"/>
  <c r="CX25" i="6"/>
  <c r="CX24" i="6"/>
  <c r="CX23" i="6"/>
  <c r="CX22" i="6"/>
  <c r="CX21" i="6"/>
  <c r="CX20" i="6"/>
  <c r="CX19" i="6"/>
  <c r="CX18" i="6"/>
  <c r="CX17" i="6"/>
  <c r="CX16" i="6"/>
  <c r="CX15" i="6"/>
  <c r="CX14" i="6"/>
  <c r="CT39" i="6" s="1"/>
  <c r="CX13" i="6"/>
  <c r="CX12" i="6"/>
  <c r="CX10" i="6"/>
  <c r="CX9" i="6"/>
  <c r="CX8" i="6"/>
  <c r="CX7" i="6"/>
  <c r="CX6" i="6"/>
  <c r="CX5" i="6"/>
  <c r="CN39" i="6"/>
  <c r="CN38" i="6"/>
  <c r="CN37" i="6"/>
  <c r="CN36" i="6"/>
  <c r="CN35" i="6"/>
  <c r="CN34" i="6"/>
  <c r="CN33" i="6"/>
  <c r="CN32" i="6"/>
  <c r="CN31" i="6"/>
  <c r="CN28" i="6"/>
  <c r="CN27" i="6"/>
  <c r="CN26" i="6"/>
  <c r="CN25" i="6"/>
  <c r="CN24" i="6"/>
  <c r="CN23" i="6"/>
  <c r="CN22" i="6"/>
  <c r="CN21" i="6"/>
  <c r="CN20" i="6"/>
  <c r="CN19" i="6"/>
  <c r="CN18" i="6"/>
  <c r="CN17" i="6"/>
  <c r="CN16" i="6"/>
  <c r="CN15" i="6"/>
  <c r="CN13" i="6"/>
  <c r="CN12" i="6"/>
  <c r="CN11" i="6"/>
  <c r="CN10" i="6"/>
  <c r="CN8" i="6"/>
  <c r="CN7" i="6"/>
  <c r="CX6" i="5"/>
  <c r="CX5" i="5"/>
  <c r="CN35" i="5"/>
  <c r="CN34" i="5"/>
  <c r="CN33" i="5"/>
  <c r="CN32" i="5"/>
  <c r="CN31" i="5"/>
  <c r="CN30" i="5"/>
  <c r="CN29" i="5"/>
  <c r="CN28" i="5"/>
  <c r="CN27" i="5"/>
  <c r="CN24" i="5"/>
  <c r="CN23" i="5"/>
  <c r="CN22" i="5"/>
  <c r="CN21" i="5"/>
  <c r="CN20" i="5"/>
  <c r="CN19" i="5"/>
  <c r="CN18" i="5"/>
  <c r="CN17" i="5"/>
  <c r="CN16" i="5"/>
  <c r="CN15" i="5"/>
  <c r="CN14" i="5"/>
  <c r="CN13" i="5"/>
  <c r="CN12" i="5"/>
  <c r="CN11" i="5"/>
  <c r="CN9" i="5"/>
  <c r="CN8" i="5"/>
  <c r="CN7" i="5"/>
  <c r="CN6" i="5"/>
  <c r="CN5" i="5"/>
  <c r="CX13" i="4"/>
  <c r="CX12" i="4"/>
  <c r="CX11" i="4"/>
  <c r="CX10" i="4"/>
  <c r="CX9" i="4"/>
  <c r="CX8" i="4"/>
  <c r="CX7" i="4"/>
  <c r="CX6" i="4"/>
  <c r="CX5" i="4"/>
  <c r="CX34" i="4"/>
  <c r="CX33" i="4"/>
  <c r="CX32" i="4"/>
  <c r="CX31" i="4"/>
  <c r="CX30" i="4"/>
  <c r="CX29" i="4"/>
  <c r="CX28" i="4"/>
  <c r="CX27" i="4"/>
  <c r="CX26" i="4"/>
  <c r="CX25" i="4"/>
  <c r="CX24" i="4"/>
  <c r="CX22" i="4"/>
  <c r="CX21" i="4"/>
  <c r="CX20" i="4"/>
  <c r="CX19" i="4"/>
  <c r="CX18" i="4"/>
  <c r="CX17" i="4"/>
  <c r="CN26" i="4"/>
  <c r="CN25" i="4"/>
  <c r="CN24" i="4"/>
  <c r="CN23" i="4"/>
  <c r="CN22" i="4"/>
  <c r="CN21" i="4"/>
  <c r="CN20" i="4"/>
  <c r="CN19" i="4"/>
  <c r="CN18" i="4"/>
  <c r="CN17" i="4"/>
  <c r="CN16" i="4"/>
  <c r="CN15" i="4"/>
  <c r="CN14" i="4"/>
  <c r="CN13" i="4"/>
  <c r="CN11" i="4"/>
  <c r="CN10" i="4"/>
  <c r="CN9" i="4"/>
  <c r="CN8" i="4"/>
  <c r="CN7" i="4"/>
  <c r="CX17" i="2"/>
  <c r="CX16" i="2"/>
  <c r="CX13" i="2"/>
  <c r="CX12" i="2"/>
  <c r="CX11" i="2"/>
  <c r="CX10" i="2"/>
  <c r="CX9" i="2"/>
  <c r="CX8" i="2"/>
  <c r="CX7" i="2"/>
  <c r="CX6" i="2"/>
  <c r="CX5" i="2"/>
  <c r="CN25" i="2"/>
  <c r="CN24" i="2"/>
  <c r="CN23" i="2"/>
  <c r="CN22" i="2"/>
  <c r="CN21" i="2"/>
  <c r="CN20" i="2"/>
  <c r="CN19" i="2"/>
  <c r="CN18" i="2"/>
  <c r="CN17" i="2"/>
  <c r="CN16" i="2"/>
  <c r="CN15" i="2"/>
  <c r="CN14" i="2"/>
  <c r="CN13" i="2"/>
  <c r="CN12" i="2"/>
  <c r="CN10" i="2"/>
  <c r="CN9" i="2"/>
  <c r="CN8" i="2"/>
  <c r="CN7" i="2"/>
  <c r="CN6" i="2"/>
  <c r="CN5" i="2"/>
  <c r="CX34" i="3"/>
  <c r="CX33" i="3"/>
  <c r="CX32" i="3"/>
  <c r="CX31" i="3"/>
  <c r="CX30" i="3"/>
  <c r="CX29" i="3"/>
  <c r="CX28" i="3"/>
  <c r="CX27" i="3"/>
  <c r="CX26" i="3"/>
  <c r="CX25" i="3"/>
  <c r="CX24" i="3"/>
  <c r="CX22" i="3"/>
  <c r="CX21" i="3"/>
  <c r="CX20" i="3"/>
  <c r="CX19" i="3"/>
  <c r="CX18" i="3"/>
  <c r="CX17" i="3"/>
  <c r="CX13" i="3"/>
  <c r="CX12" i="3"/>
  <c r="CX11" i="3"/>
  <c r="CX10" i="3"/>
  <c r="CX9" i="3"/>
  <c r="CX8" i="3"/>
  <c r="CX7" i="3"/>
  <c r="CX6" i="3"/>
  <c r="CX5" i="3"/>
  <c r="CN28" i="3"/>
  <c r="CN27" i="3"/>
  <c r="CN26" i="3"/>
  <c r="CN25" i="3"/>
  <c r="CN24" i="3"/>
  <c r="CN23" i="3"/>
  <c r="CN22" i="3"/>
  <c r="CN21" i="3"/>
  <c r="CN20" i="3"/>
  <c r="CN19" i="3"/>
  <c r="CN18" i="3"/>
  <c r="CN17" i="3"/>
  <c r="CN16" i="3"/>
  <c r="CN15" i="3"/>
  <c r="CN8" i="3"/>
  <c r="CN7" i="3"/>
  <c r="CT36" i="3" s="1"/>
  <c r="CN5" i="8"/>
  <c r="CN4" i="7"/>
  <c r="CF5" i="7"/>
  <c r="CN5" i="7" s="1"/>
  <c r="CN4" i="5"/>
  <c r="CN4" i="6"/>
  <c r="CF5" i="6"/>
  <c r="CN5" i="6" s="1"/>
  <c r="CN4" i="4"/>
  <c r="CF5" i="4"/>
  <c r="CN5" i="4" s="1"/>
  <c r="CN4" i="2"/>
  <c r="CN4" i="3"/>
  <c r="CT38" i="7" l="1"/>
  <c r="CT36" i="4"/>
  <c r="CT18" i="8"/>
  <c r="CX18" i="8" s="1"/>
  <c r="CX19" i="8" s="1"/>
  <c r="CX24" i="2"/>
  <c r="CX25" i="2" s="1"/>
  <c r="CX36" i="3"/>
  <c r="CX37" i="3" s="1"/>
  <c r="CT38" i="5"/>
  <c r="CX38" i="5" s="1"/>
  <c r="CX39" i="5" s="1"/>
  <c r="CX36" i="4"/>
  <c r="CX37" i="4" s="1"/>
  <c r="CX38" i="7" l="1"/>
  <c r="CX39" i="7" s="1"/>
  <c r="CX39" i="6"/>
  <c r="CX40" i="6" s="1"/>
</calcChain>
</file>

<file path=xl/sharedStrings.xml><?xml version="1.0" encoding="utf-8"?>
<sst xmlns="http://schemas.openxmlformats.org/spreadsheetml/2006/main" count="975" uniqueCount="307">
  <si>
    <t>PRICE LISTS FOR COPPER RAINWATER SYSTEMS</t>
  </si>
  <si>
    <t>Metal Gutta, Time House, Hillsons Road, Botley, Hampshire SO30 2DY</t>
  </si>
  <si>
    <t>Standard Half Round - Copper</t>
  </si>
  <si>
    <t>Prices shown are subject to alteration without notice. Please make sure you have a current price list and that you have double checked the items listed prior to ordering.</t>
  </si>
  <si>
    <t>Qty</t>
  </si>
  <si>
    <t>Description</t>
  </si>
  <si>
    <t>Code</t>
  </si>
  <si>
    <t>Price</t>
  </si>
  <si>
    <t>Total</t>
  </si>
  <si>
    <t>SRG</t>
  </si>
  <si>
    <t xml:space="preserve"> Ancillaries</t>
  </si>
  <si>
    <t xml:space="preserve"> Fascia bracket</t>
  </si>
  <si>
    <t xml:space="preserve"> 1cm extension for downpipe clip</t>
  </si>
  <si>
    <t>1CEP</t>
  </si>
  <si>
    <t xml:space="preserve"> Roof bracket</t>
  </si>
  <si>
    <t>SRBR</t>
  </si>
  <si>
    <t xml:space="preserve"> 2cm extension for downpipe clip</t>
  </si>
  <si>
    <t>2CEP</t>
  </si>
  <si>
    <t xml:space="preserve"> Internal bracket</t>
  </si>
  <si>
    <t>SRIB</t>
  </si>
  <si>
    <t xml:space="preserve"> 3cm extension for downpipe clip</t>
  </si>
  <si>
    <t>3CEP</t>
  </si>
  <si>
    <t xml:space="preserve"> 90º External corner</t>
  </si>
  <si>
    <t>SRCE</t>
  </si>
  <si>
    <t xml:space="preserve"> 4cm extension for downpipe clip</t>
  </si>
  <si>
    <t>4CEP</t>
  </si>
  <si>
    <t xml:space="preserve"> 90º Internal corner</t>
  </si>
  <si>
    <t>SRCI</t>
  </si>
  <si>
    <t xml:space="preserve"> 5cm extension for downpipe clip</t>
  </si>
  <si>
    <t>5CEP</t>
  </si>
  <si>
    <t xml:space="preserve"> Stop end</t>
  </si>
  <si>
    <t>SRSE</t>
  </si>
  <si>
    <t xml:space="preserve"> Leaf guard</t>
  </si>
  <si>
    <t>LG</t>
  </si>
  <si>
    <t xml:space="preserve"> Silicone sealant</t>
  </si>
  <si>
    <t>SSC</t>
  </si>
  <si>
    <t>DR8</t>
  </si>
  <si>
    <t xml:space="preserve"> Rivets 3.9 x 11mm (bag of 100)</t>
  </si>
  <si>
    <t>R100</t>
  </si>
  <si>
    <t>SRGSOR8</t>
  </si>
  <si>
    <t xml:space="preserve"> Verdigris solution per litre</t>
  </si>
  <si>
    <t>VS</t>
  </si>
  <si>
    <t xml:space="preserve"> Swiss outlet 80mm ø</t>
  </si>
  <si>
    <t>SSOR8</t>
  </si>
  <si>
    <t xml:space="preserve"> Downpipe connector 80mm ø</t>
  </si>
  <si>
    <t>DRC8</t>
  </si>
  <si>
    <t xml:space="preserve"> Special order items with longer lead times, 6-8 weeks confirmed when ordering</t>
  </si>
  <si>
    <t xml:space="preserve"> Downpipe clip 80mm ø</t>
  </si>
  <si>
    <t>DCR8</t>
  </si>
  <si>
    <t xml:space="preserve"> Rise &amp; Fall bracket</t>
  </si>
  <si>
    <t>SRBRF</t>
  </si>
  <si>
    <t xml:space="preserve"> 40º Bend 80mm ø</t>
  </si>
  <si>
    <t>4BR8</t>
  </si>
  <si>
    <t xml:space="preserve"> 135º External corner</t>
  </si>
  <si>
    <t>SRCE135</t>
  </si>
  <si>
    <t xml:space="preserve"> 72º Bend 80mm ø</t>
  </si>
  <si>
    <t>7BR8</t>
  </si>
  <si>
    <t xml:space="preserve"> 135º Internal corner</t>
  </si>
  <si>
    <t>SRCI135</t>
  </si>
  <si>
    <t xml:space="preserve"> 85º Bend 80mm ø</t>
  </si>
  <si>
    <t>8BR8</t>
  </si>
  <si>
    <t xml:space="preserve"> Special          º external corner</t>
  </si>
  <si>
    <t>SSRCE</t>
  </si>
  <si>
    <t>ESR8</t>
  </si>
  <si>
    <t xml:space="preserve"> Special          º internal corner</t>
  </si>
  <si>
    <t>SSRCI</t>
  </si>
  <si>
    <t xml:space="preserve"> Branch 80mm ø</t>
  </si>
  <si>
    <t>BR8</t>
  </si>
  <si>
    <t>SRGSR</t>
  </si>
  <si>
    <t xml:space="preserve"> Water diverter 80mm ø</t>
  </si>
  <si>
    <t>RDR8</t>
  </si>
  <si>
    <t>NB</t>
  </si>
  <si>
    <t xml:space="preserve"> Water dispenser 80mm ø</t>
  </si>
  <si>
    <t>WDR8</t>
  </si>
  <si>
    <t xml:space="preserve"> Shoe 80mm ø</t>
  </si>
  <si>
    <t>SR8</t>
  </si>
  <si>
    <t xml:space="preserve">Sub Total </t>
  </si>
  <si>
    <t>VAT</t>
  </si>
  <si>
    <t xml:space="preserve"> Reducer 80mm - 60mm ø</t>
  </si>
  <si>
    <t>R86</t>
  </si>
  <si>
    <t>Add Delivery Price</t>
  </si>
  <si>
    <t>Invoice details</t>
  </si>
  <si>
    <t>Buyers name:</t>
  </si>
  <si>
    <t>Order Number:</t>
  </si>
  <si>
    <t>Company:</t>
  </si>
  <si>
    <t>Invoice address:</t>
  </si>
  <si>
    <t>Post code:</t>
  </si>
  <si>
    <t>Telephone:</t>
  </si>
  <si>
    <t>Fax:</t>
  </si>
  <si>
    <t>Email:</t>
  </si>
  <si>
    <t>Delivery details</t>
  </si>
  <si>
    <t>Site contact:</t>
  </si>
  <si>
    <t>Delivery telephone:</t>
  </si>
  <si>
    <t>Delivery address if different:</t>
  </si>
  <si>
    <t>Standard Ogee - Copper</t>
  </si>
  <si>
    <t>SOG</t>
  </si>
  <si>
    <t xml:space="preserve"> Joint</t>
  </si>
  <si>
    <t>SOJ</t>
  </si>
  <si>
    <t xml:space="preserve"> One joint must be ordered for each length of gutter, runnig outlet and corner</t>
  </si>
  <si>
    <t>SOBF</t>
  </si>
  <si>
    <t>SOBR</t>
  </si>
  <si>
    <t>SOCE</t>
  </si>
  <si>
    <t>SOCI</t>
  </si>
  <si>
    <t xml:space="preserve"> Left stop end</t>
  </si>
  <si>
    <t>SOSL</t>
  </si>
  <si>
    <t xml:space="preserve"> Right stop end</t>
  </si>
  <si>
    <t>SOSR</t>
  </si>
  <si>
    <t>SOGO8</t>
  </si>
  <si>
    <t xml:space="preserve"> Spigot 80mm ø</t>
  </si>
  <si>
    <t>SPR8</t>
  </si>
  <si>
    <t xml:space="preserve"> Rise &amp;  Fall bracket</t>
  </si>
  <si>
    <t>SOBRF</t>
  </si>
  <si>
    <t xml:space="preserve"> 135º  External corner</t>
  </si>
  <si>
    <t>SOCE135</t>
  </si>
  <si>
    <t xml:space="preserve"> 135º  Internal corner</t>
  </si>
  <si>
    <t>SOCI135</t>
  </si>
  <si>
    <t>SSOCE</t>
  </si>
  <si>
    <t>SSOCI</t>
  </si>
  <si>
    <t>SOGSR</t>
  </si>
  <si>
    <t xml:space="preserve"> Downpipe 2.4m 80x80mm</t>
  </si>
  <si>
    <t>DS8</t>
  </si>
  <si>
    <t xml:space="preserve"> Spigot 80mm</t>
  </si>
  <si>
    <t xml:space="preserve"> Downpipe connector 80x80mm</t>
  </si>
  <si>
    <t>DSC8</t>
  </si>
  <si>
    <t xml:space="preserve"> Downpipe clip 80x80mm</t>
  </si>
  <si>
    <t>DCS8</t>
  </si>
  <si>
    <t xml:space="preserve"> 72º Bend 80x80mm</t>
  </si>
  <si>
    <t>7BS8</t>
  </si>
  <si>
    <t xml:space="preserve"> 85º Bend 80x80mm</t>
  </si>
  <si>
    <t>8BS8</t>
  </si>
  <si>
    <t xml:space="preserve"> Swan neck 80x80mm</t>
  </si>
  <si>
    <t>ESS8</t>
  </si>
  <si>
    <t xml:space="preserve"> Branch 80x80mm</t>
  </si>
  <si>
    <t>BS8</t>
  </si>
  <si>
    <t xml:space="preserve"> Water dispenser 80x80mm</t>
  </si>
  <si>
    <t>WDS8</t>
  </si>
  <si>
    <t xml:space="preserve"> Shoe 80x80mm</t>
  </si>
  <si>
    <t>SS8</t>
  </si>
  <si>
    <t xml:space="preserve"> Sub Total </t>
  </si>
  <si>
    <t>Standard Box - Copper</t>
  </si>
  <si>
    <t>SBG</t>
  </si>
  <si>
    <t>Ancillaries</t>
  </si>
  <si>
    <t>SBJ</t>
  </si>
  <si>
    <t xml:space="preserve"> One joint must be ordered for each length of gutter, gutter section and corner</t>
  </si>
  <si>
    <t>SBBF</t>
  </si>
  <si>
    <t>SBBR</t>
  </si>
  <si>
    <t>SBCE</t>
  </si>
  <si>
    <t>SBCI</t>
  </si>
  <si>
    <t>SBSE</t>
  </si>
  <si>
    <t>SBGO8</t>
  </si>
  <si>
    <t xml:space="preserve">  Special order items with longer lead times, 6-8 weeks confirmed when ordering</t>
  </si>
  <si>
    <t>SBBRF</t>
  </si>
  <si>
    <t>SBCE135</t>
  </si>
  <si>
    <t>SBCI135</t>
  </si>
  <si>
    <t>SSBCE</t>
  </si>
  <si>
    <t>SSBCI</t>
  </si>
  <si>
    <t>SBGSR</t>
  </si>
  <si>
    <t>Order number:</t>
  </si>
  <si>
    <t>Large Half Round - Copper</t>
  </si>
  <si>
    <t>LRG</t>
  </si>
  <si>
    <t>LRBRF</t>
  </si>
  <si>
    <t>LRBR</t>
  </si>
  <si>
    <t>LRCE135</t>
  </si>
  <si>
    <t>LRCE</t>
  </si>
  <si>
    <t>LRCI135</t>
  </si>
  <si>
    <t>LRCI</t>
  </si>
  <si>
    <t>SLRCE</t>
  </si>
  <si>
    <t>LRSE</t>
  </si>
  <si>
    <t>SLRCI</t>
  </si>
  <si>
    <t>LRGSR</t>
  </si>
  <si>
    <t>LRGSOR8</t>
  </si>
  <si>
    <t xml:space="preserve"> Downpipe 2.4m 100mm ø</t>
  </si>
  <si>
    <t>DR1</t>
  </si>
  <si>
    <t>LSOR8</t>
  </si>
  <si>
    <t>LRGSOR1</t>
  </si>
  <si>
    <t xml:space="preserve"> Swiss outlet 100mm ø</t>
  </si>
  <si>
    <t>LSOR1</t>
  </si>
  <si>
    <t xml:space="preserve"> Downpipe connector 100mm ø</t>
  </si>
  <si>
    <t>DRC1</t>
  </si>
  <si>
    <t xml:space="preserve"> Downpipe clip 100mm ø</t>
  </si>
  <si>
    <t>DCR1</t>
  </si>
  <si>
    <t xml:space="preserve"> 40º Bend 100mm ø</t>
  </si>
  <si>
    <t>4BR1</t>
  </si>
  <si>
    <t xml:space="preserve"> 72º Bend 100mm ø</t>
  </si>
  <si>
    <t>7BR1</t>
  </si>
  <si>
    <t xml:space="preserve"> 85º Bend 100mm ø</t>
  </si>
  <si>
    <t>8BR1</t>
  </si>
  <si>
    <t xml:space="preserve"> Swan neck 100mm ø</t>
  </si>
  <si>
    <t>ESR1</t>
  </si>
  <si>
    <t xml:space="preserve"> Branch 100mm ø</t>
  </si>
  <si>
    <t>BR1</t>
  </si>
  <si>
    <t xml:space="preserve"> Water diverter 100mm ø</t>
  </si>
  <si>
    <t>RDR1</t>
  </si>
  <si>
    <t xml:space="preserve"> Water dispenser 100mm ø</t>
  </si>
  <si>
    <t>WDR1</t>
  </si>
  <si>
    <t xml:space="preserve"> Shoe 100mm ø</t>
  </si>
  <si>
    <t>SR1</t>
  </si>
  <si>
    <t xml:space="preserve"> Reducer 100mm - 80mm ø</t>
  </si>
  <si>
    <t>R18</t>
  </si>
  <si>
    <t>Large Ogee - Copper</t>
  </si>
  <si>
    <t>LOG</t>
  </si>
  <si>
    <t>LOJ</t>
  </si>
  <si>
    <t>LORF</t>
  </si>
  <si>
    <t>LOCE135</t>
  </si>
  <si>
    <t>LOBF</t>
  </si>
  <si>
    <t>LOCI135</t>
  </si>
  <si>
    <t>LOBR</t>
  </si>
  <si>
    <t>SLOCE</t>
  </si>
  <si>
    <t>SLOCI</t>
  </si>
  <si>
    <t>LOCE</t>
  </si>
  <si>
    <t>LOGSR</t>
  </si>
  <si>
    <t>LOCI</t>
  </si>
  <si>
    <t>LOSL</t>
  </si>
  <si>
    <t>LOSR</t>
  </si>
  <si>
    <t>LOGO8</t>
  </si>
  <si>
    <t>LOGO1</t>
  </si>
  <si>
    <t xml:space="preserve"> Spigot 100mm ø</t>
  </si>
  <si>
    <t>SPR1</t>
  </si>
  <si>
    <t>Large Box - Copper</t>
  </si>
  <si>
    <t>LBG</t>
  </si>
  <si>
    <t>LBJ</t>
  </si>
  <si>
    <t>LBBRF</t>
  </si>
  <si>
    <t>135º External corner</t>
  </si>
  <si>
    <t>LBCE135</t>
  </si>
  <si>
    <t>LBBF</t>
  </si>
  <si>
    <t>135º Internal corner</t>
  </si>
  <si>
    <t>LBCI135</t>
  </si>
  <si>
    <t>LBBR</t>
  </si>
  <si>
    <t>SLBCE</t>
  </si>
  <si>
    <t>LBCE</t>
  </si>
  <si>
    <t>SLBCI</t>
  </si>
  <si>
    <t>LBCI</t>
  </si>
  <si>
    <t>LBGSR</t>
  </si>
  <si>
    <t>LBSE</t>
  </si>
  <si>
    <t>LBGO8</t>
  </si>
  <si>
    <t>LBGO1</t>
  </si>
  <si>
    <t>Architectural Features - Copper</t>
  </si>
  <si>
    <t>Hopper Heads</t>
  </si>
  <si>
    <t>Catherine 80mm ø outlet</t>
  </si>
  <si>
    <t>HH01</t>
  </si>
  <si>
    <t>Victoria 80mm ø outlet</t>
  </si>
  <si>
    <t>HH02</t>
  </si>
  <si>
    <t>Charlotte 80mm ø outlet</t>
  </si>
  <si>
    <t>HH04</t>
  </si>
  <si>
    <t>Margaret 80mm ø outlet</t>
  </si>
  <si>
    <t>HH07</t>
  </si>
  <si>
    <t>Jane 80mm ø outlet</t>
  </si>
  <si>
    <t>HH05</t>
  </si>
  <si>
    <t>Jane 100mm ø outlet</t>
  </si>
  <si>
    <t>HH06</t>
  </si>
  <si>
    <t>HHCD</t>
  </si>
  <si>
    <t>Rain Chains</t>
  </si>
  <si>
    <t>LPRC</t>
  </si>
  <si>
    <t>DLRC</t>
  </si>
  <si>
    <t>SLRC</t>
  </si>
  <si>
    <t>Leaf Guards</t>
  </si>
  <si>
    <t>Gutter leaf guard 2m length copper mesh</t>
  </si>
  <si>
    <t>GLG</t>
  </si>
  <si>
    <t xml:space="preserve"> Swan neck kit 80mm ø</t>
  </si>
  <si>
    <t xml:space="preserve"> Gutter 2.4m length - 125mm</t>
  </si>
  <si>
    <t xml:space="preserve"> Downpipe 2.4m - 80mm ø</t>
  </si>
  <si>
    <r>
      <t xml:space="preserve">Website: </t>
    </r>
    <r>
      <rPr>
        <sz val="12"/>
        <color indexed="8"/>
        <rFont val="Arial"/>
        <family val="2"/>
        <charset val="1"/>
      </rPr>
      <t xml:space="preserve">www.metal-guttering.co.uk    </t>
    </r>
    <r>
      <rPr>
        <b/>
        <sz val="12"/>
        <color indexed="8"/>
        <rFont val="Arial"/>
        <family val="2"/>
        <charset val="1"/>
      </rPr>
      <t xml:space="preserve"> Email:</t>
    </r>
    <r>
      <rPr>
        <sz val="12"/>
        <color indexed="8"/>
        <rFont val="Arial"/>
        <family val="2"/>
        <charset val="1"/>
      </rPr>
      <t xml:space="preserve"> enquiries@metal-guttering.co.uk   </t>
    </r>
    <r>
      <rPr>
        <b/>
        <sz val="12"/>
        <color indexed="8"/>
        <rFont val="Arial"/>
        <family val="2"/>
        <charset val="1"/>
      </rPr>
      <t xml:space="preserve"> Tel:</t>
    </r>
    <r>
      <rPr>
        <sz val="12"/>
        <color indexed="8"/>
        <rFont val="Arial"/>
        <family val="2"/>
        <charset val="1"/>
      </rPr>
      <t xml:space="preserve"> 01489 797774</t>
    </r>
  </si>
  <si>
    <t>Website: www.metal-guttering.co.uk     Email: enquiries@metal-guttering.co.uk    Tel: 01489 797774</t>
  </si>
  <si>
    <t>Planks, Coil, Roof Ridges, Fascias, soffits and flashings</t>
  </si>
  <si>
    <t>Please contact us with your requirements for a quotation</t>
  </si>
  <si>
    <t>Allow a minimum of 2 weeks from placing order to the date of despatch for standard items. Our sales team will confirm the approximate despatch date on your order confirmation however this may still vary slightly depending on our stock levels and production schedule and as such we will keep you updated. Delivery is usually 3 days after despatch.</t>
  </si>
  <si>
    <t>Special order items with longer lead times, 6-8 weeks confirmed when ordering</t>
  </si>
  <si>
    <t xml:space="preserve"> Swan neck kit 100mm ø</t>
  </si>
  <si>
    <t xml:space="preserve"> Running outlet</t>
  </si>
  <si>
    <t xml:space="preserve"> Running Outlet</t>
  </si>
  <si>
    <t xml:space="preserve"> Running Swiss outlet</t>
  </si>
  <si>
    <t>LRBF21</t>
  </si>
  <si>
    <t>From £250</t>
  </si>
  <si>
    <t>Heavy Duty Fascia Brackets</t>
  </si>
  <si>
    <t>SRBF</t>
  </si>
  <si>
    <t xml:space="preserve"> Heavy Duty Fascia Brackets</t>
  </si>
  <si>
    <t>LRBF</t>
  </si>
  <si>
    <r>
      <t>UK Mainland Delivery Charges:</t>
    </r>
    <r>
      <rPr>
        <sz val="10"/>
        <rFont val="Arial"/>
        <family val="2"/>
        <charset val="1"/>
      </rPr>
      <t xml:space="preserve"> On orders with 2.4m lengths add £70 +VAT (Excludes Highlands and Islands, please contact us for quote). Small box items i.e. a few brackets, a bend add £14.50 +VAT. We recommend not sending goods by Royal Mail however this can be done at your request subject to you taking liability for any losses.</t>
    </r>
  </si>
  <si>
    <r>
      <t>UK Mainland Delivery Charges:</t>
    </r>
    <r>
      <rPr>
        <sz val="10"/>
        <rFont val="Arial"/>
        <family val="2"/>
        <charset val="1"/>
      </rPr>
      <t xml:space="preserve"> On orders with 2.4m lengths add £70 +VAT (Excludes Highlands and Islands, please contact us for quote). Small box items i.e. a few brackets, a bend add £14.50 +VAT. We recommend not sending goods by Royal Mail however this can be done at your request subject to you taking liability for any losses.</t>
    </r>
    <r>
      <rPr>
        <b/>
        <sz val="10"/>
        <rFont val="Arial"/>
        <family val="2"/>
        <charset val="1"/>
      </rPr>
      <t xml:space="preserve"> </t>
    </r>
  </si>
  <si>
    <t>Thank you for your order. Your order confirmation that we will email to you, will have our payment details on for bank transfers</t>
  </si>
  <si>
    <t>Bespoke design subject to design/quantity</t>
  </si>
  <si>
    <t xml:space="preserve"> Gutter 2.4m length - 80mm</t>
  </si>
  <si>
    <t xml:space="preserve"> Gutter 2.4m length - 165mm</t>
  </si>
  <si>
    <t xml:space="preserve"> Gutter 2.4m length - 145mm</t>
  </si>
  <si>
    <t xml:space="preserve"> Gutter 2.4m length - 115mm</t>
  </si>
  <si>
    <t>Standard Half Round</t>
  </si>
  <si>
    <t>Standard Ogee</t>
  </si>
  <si>
    <t>Standard Box</t>
  </si>
  <si>
    <t>Large Half Round</t>
  </si>
  <si>
    <t>Large Ogee</t>
  </si>
  <si>
    <t>Large Box</t>
  </si>
  <si>
    <t>Features</t>
  </si>
  <si>
    <t>SRBF25</t>
  </si>
  <si>
    <t xml:space="preserve"> Fascia bracket (loose tab)</t>
  </si>
  <si>
    <t xml:space="preserve"> True Radius – Price Per Linear Meter</t>
  </si>
  <si>
    <t>SRGSIC</t>
  </si>
  <si>
    <t>SOGSIC</t>
  </si>
  <si>
    <t>SBGSIC</t>
  </si>
  <si>
    <t>LRGSIC</t>
  </si>
  <si>
    <t>LOGSIC</t>
  </si>
  <si>
    <t>LBGSIC</t>
  </si>
  <si>
    <t>Price list revision CG08/25</t>
  </si>
  <si>
    <t>Price list revision      CG08/25</t>
  </si>
  <si>
    <t>Hollow pipe ring. Pack of 8 for 2.5m drop</t>
  </si>
  <si>
    <t>Hollow double link. Pack of 5 for 2.5m drop</t>
  </si>
  <si>
    <t>Solid square link. Pack of 10 for 2.5m drop</t>
  </si>
  <si>
    <t xml:space="preserve"> Irregular Curve – Price Per Linear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</si>
</sst>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Red]\-[$£-809]#,##0.00"/>
    <numFmt numFmtId="165" formatCode="_-\£* #,##0.00_-;&quot;-£&quot;* #,##0.00_-;_-\£* \-??_-;_-@_-"/>
  </numFmts>
  <fonts count="32" x14ac:knownFonts="1">
    <font>
      <sz val="10"/>
      <name val="Arial"/>
      <family val="2"/>
    </font>
    <font>
      <sz val="10"/>
      <name val="Arial"/>
      <family val="2"/>
      <charset val="1"/>
    </font>
    <font>
      <sz val="14"/>
      <name val="Arial"/>
      <family val="2"/>
      <charset val="1"/>
    </font>
    <font>
      <u/>
      <sz val="10"/>
      <color indexed="30"/>
      <name val="Arial"/>
      <family val="2"/>
      <charset val="1"/>
    </font>
    <font>
      <u/>
      <sz val="14"/>
      <color indexed="30"/>
      <name val="Arial"/>
      <family val="2"/>
      <charset val="1"/>
    </font>
    <font>
      <sz val="16"/>
      <name val="Arial"/>
      <family val="2"/>
      <charset val="1"/>
    </font>
    <font>
      <b/>
      <sz val="16"/>
      <name val="Arial"/>
      <family val="2"/>
      <charset val="1"/>
    </font>
    <font>
      <b/>
      <sz val="15"/>
      <name val="Arial"/>
      <family val="2"/>
      <charset val="1"/>
    </font>
    <font>
      <u/>
      <sz val="16"/>
      <color indexed="30"/>
      <name val="Arial"/>
      <family val="2"/>
      <charset val="1"/>
    </font>
    <font>
      <b/>
      <sz val="14"/>
      <name val="Arial"/>
      <family val="2"/>
      <charset val="1"/>
    </font>
    <font>
      <sz val="12"/>
      <name val="Arial"/>
      <family val="2"/>
      <charset val="1"/>
    </font>
    <font>
      <b/>
      <sz val="12"/>
      <name val="Arial"/>
      <family val="2"/>
      <charset val="1"/>
    </font>
    <font>
      <b/>
      <sz val="12"/>
      <color indexed="8"/>
      <name val="Arial"/>
      <family val="2"/>
      <charset val="1"/>
    </font>
    <font>
      <sz val="12"/>
      <color indexed="8"/>
      <name val="Arial"/>
      <family val="2"/>
      <charset val="1"/>
    </font>
    <font>
      <b/>
      <sz val="12"/>
      <color indexed="12"/>
      <name val="Arial"/>
      <family val="2"/>
      <charset val="1"/>
    </font>
    <font>
      <sz val="20"/>
      <color indexed="9"/>
      <name val="Arial"/>
      <family val="2"/>
      <charset val="1"/>
    </font>
    <font>
      <sz val="10"/>
      <color indexed="8"/>
      <name val="Arial"/>
      <family val="2"/>
      <charset val="1"/>
    </font>
    <font>
      <b/>
      <sz val="11"/>
      <color indexed="9"/>
      <name val="Arial"/>
      <family val="2"/>
      <charset val="1"/>
    </font>
    <font>
      <b/>
      <sz val="10"/>
      <name val="Arial"/>
      <family val="2"/>
      <charset val="1"/>
    </font>
    <font>
      <b/>
      <sz val="11"/>
      <color indexed="8"/>
      <name val="Arial"/>
      <family val="2"/>
      <charset val="1"/>
    </font>
    <font>
      <sz val="10"/>
      <color indexed="9"/>
      <name val="Arial"/>
      <family val="2"/>
      <charset val="1"/>
    </font>
    <font>
      <b/>
      <sz val="8"/>
      <color indexed="9"/>
      <name val="Arial"/>
      <family val="2"/>
      <charset val="1"/>
    </font>
    <font>
      <sz val="9"/>
      <name val="Arial"/>
      <family val="2"/>
      <charset val="1"/>
    </font>
    <font>
      <b/>
      <sz val="10"/>
      <color indexed="9"/>
      <name val="Arial"/>
      <family val="2"/>
      <charset val="1"/>
    </font>
    <font>
      <sz val="7"/>
      <name val="Arial"/>
      <family val="2"/>
      <charset val="1"/>
    </font>
    <font>
      <sz val="11"/>
      <name val="Arial"/>
      <family val="2"/>
      <charset val="1"/>
    </font>
    <font>
      <b/>
      <sz val="12"/>
      <color indexed="9"/>
      <name val="Arial"/>
      <family val="2"/>
      <charset val="1"/>
    </font>
    <font>
      <b/>
      <sz val="12"/>
      <name val="Arial"/>
      <family val="2"/>
    </font>
    <font>
      <b/>
      <sz val="10"/>
      <name val="Arial"/>
      <family val="2"/>
    </font>
    <font>
      <sz val="10"/>
      <name val="Arial"/>
      <family val="2"/>
    </font>
    <font>
      <sz val="11"/>
      <name val="Arial"/>
      <family val="2"/>
    </font>
    <font>
      <sz val="10"/>
      <color theme="0"/>
      <name val="Arial"/>
      <family val="2"/>
      <charset val="1"/>
    </font>
  </fonts>
  <fills count="6">
    <fill>
      <patternFill patternType="none"/>
    </fill>
    <fill>
      <patternFill patternType="gray125"/>
    </fill>
    <fill>
      <patternFill patternType="solid">
        <fgColor indexed="8"/>
        <bgColor indexed="58"/>
      </patternFill>
    </fill>
    <fill>
      <patternFill patternType="solid">
        <fgColor indexed="22"/>
        <bgColor indexed="31"/>
      </patternFill>
    </fill>
    <fill>
      <patternFill patternType="solid">
        <fgColor theme="0" tint="-0.249977111117893"/>
        <bgColor indexed="64"/>
      </patternFill>
    </fill>
    <fill>
      <patternFill patternType="solid">
        <fgColor theme="0" tint="-0.249977111117893"/>
        <bgColor indexed="26"/>
      </patternFill>
    </fill>
  </fills>
  <borders count="5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thin">
        <color indexed="8"/>
      </right>
      <top style="thin">
        <color indexed="8"/>
      </top>
      <bottom/>
      <diagonal/>
    </border>
    <border>
      <left/>
      <right/>
      <top style="thin">
        <color indexed="8"/>
      </top>
      <bottom/>
      <diagonal/>
    </border>
    <border>
      <left/>
      <right/>
      <top/>
      <bottom style="thin">
        <color indexed="8"/>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right style="medium">
        <color indexed="8"/>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style="thin">
        <color indexed="8"/>
      </bottom>
      <diagonal/>
    </border>
    <border>
      <left style="medium">
        <color indexed="64"/>
      </left>
      <right style="medium">
        <color indexed="8"/>
      </right>
      <top style="medium">
        <color indexed="64"/>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8"/>
      </right>
      <top/>
      <bottom style="medium">
        <color indexed="8"/>
      </bottom>
      <diagonal/>
    </border>
    <border>
      <left/>
      <right/>
      <top style="medium">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bottom style="medium">
        <color indexed="64"/>
      </bottom>
      <diagonal/>
    </border>
    <border>
      <left style="thin">
        <color indexed="8"/>
      </left>
      <right/>
      <top style="thin">
        <color indexed="8"/>
      </top>
      <bottom/>
      <diagonal/>
    </border>
    <border>
      <left/>
      <right/>
      <top style="thin">
        <color indexed="64"/>
      </top>
      <bottom style="thin">
        <color indexed="64"/>
      </bottom>
      <diagonal/>
    </border>
    <border>
      <left style="medium">
        <color indexed="8"/>
      </left>
      <right/>
      <top/>
      <bottom/>
      <diagonal/>
    </border>
    <border>
      <left/>
      <right style="thin">
        <color indexed="8"/>
      </right>
      <top style="medium">
        <color indexed="8"/>
      </top>
      <bottom style="thin">
        <color indexed="8"/>
      </bottom>
      <diagonal/>
    </border>
    <border>
      <left style="thin">
        <color indexed="64"/>
      </left>
      <right/>
      <top style="thin">
        <color indexed="64"/>
      </top>
      <bottom style="thin">
        <color indexed="64"/>
      </bottom>
      <diagonal/>
    </border>
    <border>
      <left/>
      <right style="medium">
        <color indexed="64"/>
      </right>
      <top style="medium">
        <color indexed="8"/>
      </top>
      <bottom style="medium">
        <color indexed="8"/>
      </bottom>
      <diagonal/>
    </border>
  </borders>
  <cellStyleXfs count="4">
    <xf numFmtId="0" fontId="0" fillId="0" borderId="0"/>
    <xf numFmtId="165" fontId="1" fillId="0" borderId="0"/>
    <xf numFmtId="0" fontId="1" fillId="0" borderId="0"/>
    <xf numFmtId="0" fontId="3" fillId="0" borderId="0"/>
  </cellStyleXfs>
  <cellXfs count="242">
    <xf numFmtId="0" fontId="0" fillId="0" borderId="0" xfId="0"/>
    <xf numFmtId="0" fontId="1" fillId="0" borderId="0" xfId="2"/>
    <xf numFmtId="0" fontId="2" fillId="0" borderId="0" xfId="2" applyFont="1" applyAlignment="1">
      <alignment horizontal="center"/>
    </xf>
    <xf numFmtId="0" fontId="5" fillId="0" borderId="0" xfId="2" applyFont="1" applyAlignment="1">
      <alignment horizontal="center" vertical="center"/>
    </xf>
    <xf numFmtId="0" fontId="1" fillId="0" borderId="0" xfId="2" applyAlignment="1">
      <alignment horizontal="center" vertical="center"/>
    </xf>
    <xf numFmtId="0" fontId="2" fillId="0" borderId="0" xfId="2" applyFont="1" applyAlignment="1">
      <alignment horizontal="right" vertical="center"/>
    </xf>
    <xf numFmtId="164" fontId="9" fillId="0" borderId="0" xfId="2" applyNumberFormat="1" applyFont="1" applyAlignment="1">
      <alignment horizontal="left" vertical="center"/>
    </xf>
    <xf numFmtId="0" fontId="11" fillId="0" borderId="0" xfId="2" applyFont="1" applyAlignment="1">
      <alignment horizontal="center" vertical="center"/>
    </xf>
    <xf numFmtId="0" fontId="14" fillId="0" borderId="0" xfId="2" applyFont="1" applyAlignment="1">
      <alignment horizontal="center" vertical="center"/>
    </xf>
    <xf numFmtId="0" fontId="1" fillId="0" borderId="1" xfId="2" applyBorder="1"/>
    <xf numFmtId="0" fontId="1" fillId="0" borderId="2" xfId="2" applyBorder="1"/>
    <xf numFmtId="0" fontId="17" fillId="2" borderId="3" xfId="2" applyFont="1" applyFill="1" applyBorder="1" applyAlignment="1">
      <alignment horizontal="center" vertical="center"/>
    </xf>
    <xf numFmtId="0" fontId="17" fillId="2" borderId="4" xfId="2" applyFont="1" applyFill="1" applyBorder="1" applyAlignment="1">
      <alignment horizontal="center" vertical="center"/>
    </xf>
    <xf numFmtId="0" fontId="1" fillId="0" borderId="0" xfId="2" applyAlignment="1">
      <alignment horizontal="left" vertical="center"/>
    </xf>
    <xf numFmtId="0" fontId="16" fillId="0" borderId="5" xfId="2" applyFont="1" applyBorder="1" applyAlignment="1" applyProtection="1">
      <alignment horizontal="center" vertical="center"/>
      <protection locked="0"/>
    </xf>
    <xf numFmtId="0" fontId="16" fillId="0" borderId="6" xfId="2" applyFont="1" applyBorder="1" applyAlignment="1" applyProtection="1">
      <alignment horizontal="center" vertical="center"/>
      <protection locked="0"/>
    </xf>
    <xf numFmtId="2" fontId="20" fillId="0" borderId="0" xfId="2" applyNumberFormat="1" applyFont="1" applyAlignment="1">
      <alignment horizontal="center" vertical="center"/>
    </xf>
    <xf numFmtId="0" fontId="16" fillId="0" borderId="0" xfId="2" applyFont="1" applyAlignment="1" applyProtection="1">
      <alignment horizontal="center" vertical="center"/>
      <protection locked="0"/>
    </xf>
    <xf numFmtId="0" fontId="18" fillId="0" borderId="0" xfId="2" applyFont="1" applyAlignment="1">
      <alignment horizontal="left" vertical="center"/>
    </xf>
    <xf numFmtId="2" fontId="1" fillId="0" borderId="0" xfId="2" applyNumberFormat="1" applyAlignment="1">
      <alignment horizontal="center" vertical="center"/>
    </xf>
    <xf numFmtId="165" fontId="1" fillId="0" borderId="0" xfId="1" applyAlignment="1">
      <alignment horizontal="center" vertical="center"/>
    </xf>
    <xf numFmtId="0" fontId="16" fillId="0" borderId="1" xfId="2" applyFont="1" applyBorder="1" applyAlignment="1" applyProtection="1">
      <alignment horizontal="center" vertical="center"/>
      <protection locked="0"/>
    </xf>
    <xf numFmtId="0" fontId="20" fillId="0" borderId="0" xfId="2" applyFont="1" applyAlignment="1">
      <alignment horizontal="left" vertical="center"/>
    </xf>
    <xf numFmtId="0" fontId="1" fillId="0" borderId="0" xfId="2" applyAlignment="1">
      <alignment horizontal="left"/>
    </xf>
    <xf numFmtId="0" fontId="24" fillId="0" borderId="0" xfId="2" applyFont="1" applyAlignment="1">
      <alignment horizontal="center" vertical="center" wrapText="1"/>
    </xf>
    <xf numFmtId="0" fontId="25" fillId="0" borderId="0" xfId="2" applyFont="1"/>
    <xf numFmtId="0" fontId="11" fillId="0" borderId="0" xfId="2" applyFont="1" applyAlignment="1" applyProtection="1">
      <alignment horizontal="left" vertical="center"/>
      <protection locked="0"/>
    </xf>
    <xf numFmtId="0" fontId="25" fillId="0" borderId="0" xfId="2" applyFont="1" applyAlignment="1">
      <alignment horizontal="center" vertical="center"/>
    </xf>
    <xf numFmtId="0" fontId="1" fillId="0" borderId="7" xfId="2" applyBorder="1"/>
    <xf numFmtId="0" fontId="1" fillId="0" borderId="8" xfId="2" applyBorder="1"/>
    <xf numFmtId="0" fontId="25" fillId="0" borderId="0" xfId="2" applyFont="1" applyAlignment="1">
      <alignment vertical="center"/>
    </xf>
    <xf numFmtId="0" fontId="11" fillId="0" borderId="0" xfId="2" applyFont="1" applyProtection="1">
      <protection locked="0"/>
    </xf>
    <xf numFmtId="0" fontId="1" fillId="0" borderId="0" xfId="2" applyAlignment="1">
      <alignment vertical="center"/>
    </xf>
    <xf numFmtId="0" fontId="18" fillId="0" borderId="0" xfId="2" applyFont="1" applyAlignment="1">
      <alignment horizontal="center" vertical="center"/>
    </xf>
    <xf numFmtId="0" fontId="1" fillId="0" borderId="9" xfId="2" applyBorder="1"/>
    <xf numFmtId="0" fontId="1" fillId="0" borderId="10" xfId="2" applyBorder="1"/>
    <xf numFmtId="0" fontId="1" fillId="0" borderId="5" xfId="2" applyBorder="1" applyAlignment="1" applyProtection="1">
      <alignment horizontal="center" vertical="center"/>
      <protection locked="0"/>
    </xf>
    <xf numFmtId="0" fontId="1" fillId="0" borderId="5" xfId="2" applyBorder="1" applyAlignment="1" applyProtection="1">
      <alignment horizontal="center"/>
      <protection locked="0"/>
    </xf>
    <xf numFmtId="0" fontId="1" fillId="0" borderId="0" xfId="2" applyAlignment="1" applyProtection="1">
      <alignment horizontal="center"/>
      <protection locked="0"/>
    </xf>
    <xf numFmtId="0" fontId="1" fillId="0" borderId="6" xfId="2" applyBorder="1" applyAlignment="1" applyProtection="1">
      <alignment horizontal="center" vertical="center"/>
      <protection locked="0"/>
    </xf>
    <xf numFmtId="0" fontId="1" fillId="0" borderId="6" xfId="2" applyBorder="1" applyAlignment="1" applyProtection="1">
      <alignment horizontal="center"/>
      <protection locked="0"/>
    </xf>
    <xf numFmtId="0" fontId="18" fillId="0" borderId="6" xfId="2" applyFont="1" applyBorder="1" applyAlignment="1" applyProtection="1">
      <alignment horizontal="center" vertical="center"/>
      <protection locked="0"/>
    </xf>
    <xf numFmtId="0" fontId="1" fillId="0" borderId="0" xfId="2" applyAlignment="1" applyProtection="1">
      <alignment horizontal="center" vertical="center"/>
      <protection locked="0"/>
    </xf>
    <xf numFmtId="0" fontId="1" fillId="0" borderId="1" xfId="2" applyBorder="1" applyAlignment="1" applyProtection="1">
      <alignment horizontal="center" vertical="center"/>
      <protection locked="0"/>
    </xf>
    <xf numFmtId="0" fontId="20" fillId="0" borderId="0" xfId="2" applyFont="1"/>
    <xf numFmtId="2" fontId="20" fillId="0" borderId="0" xfId="2" applyNumberFormat="1" applyFont="1" applyAlignment="1">
      <alignment horizontal="left" vertical="center"/>
    </xf>
    <xf numFmtId="0" fontId="1" fillId="0" borderId="1" xfId="2" applyBorder="1" applyAlignment="1" applyProtection="1">
      <alignment horizontal="center"/>
      <protection locked="0"/>
    </xf>
    <xf numFmtId="0" fontId="1" fillId="0" borderId="11" xfId="2" applyBorder="1" applyAlignment="1" applyProtection="1">
      <alignment horizontal="center" vertical="center"/>
      <protection locked="0"/>
    </xf>
    <xf numFmtId="0" fontId="24" fillId="0" borderId="12" xfId="2" applyFont="1" applyBorder="1" applyAlignment="1">
      <alignment horizontal="center" vertical="center" wrapText="1"/>
    </xf>
    <xf numFmtId="0" fontId="22" fillId="0" borderId="12" xfId="2" applyFont="1" applyBorder="1" applyAlignment="1">
      <alignment horizontal="center" vertical="center" wrapText="1"/>
    </xf>
    <xf numFmtId="0" fontId="11" fillId="0" borderId="13"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7" fillId="2" borderId="6" xfId="2" applyFont="1" applyFill="1" applyBorder="1" applyAlignment="1">
      <alignment horizontal="center" vertical="center"/>
    </xf>
    <xf numFmtId="0" fontId="17" fillId="2" borderId="14" xfId="2" applyFont="1" applyFill="1" applyBorder="1" applyAlignment="1">
      <alignment horizontal="center" vertical="center"/>
    </xf>
    <xf numFmtId="0" fontId="1" fillId="0" borderId="7" xfId="2" applyBorder="1" applyAlignment="1" applyProtection="1">
      <alignment horizontal="center" vertical="center"/>
      <protection locked="0"/>
    </xf>
    <xf numFmtId="2" fontId="20" fillId="0" borderId="0" xfId="2" applyNumberFormat="1" applyFont="1" applyAlignment="1">
      <alignment horizontal="center"/>
    </xf>
    <xf numFmtId="0" fontId="22" fillId="0" borderId="0" xfId="2" applyFont="1" applyAlignment="1">
      <alignment horizontal="center" vertical="center" wrapText="1"/>
    </xf>
    <xf numFmtId="164" fontId="1" fillId="0" borderId="0" xfId="2" applyNumberFormat="1" applyAlignment="1" applyProtection="1">
      <alignment horizontal="center" vertical="center"/>
      <protection locked="0"/>
    </xf>
    <xf numFmtId="165" fontId="1" fillId="0" borderId="0" xfId="2" applyNumberFormat="1" applyAlignment="1">
      <alignment horizontal="center" vertical="center"/>
    </xf>
    <xf numFmtId="0" fontId="17" fillId="2" borderId="0" xfId="2" applyFont="1" applyFill="1" applyAlignment="1">
      <alignment horizontal="center" vertical="center"/>
    </xf>
    <xf numFmtId="0" fontId="26" fillId="0" borderId="0" xfId="2" applyFont="1" applyAlignment="1">
      <alignment horizontal="center" vertical="center"/>
    </xf>
    <xf numFmtId="0" fontId="25" fillId="0" borderId="0" xfId="2" applyFont="1" applyAlignment="1" applyProtection="1">
      <alignment vertical="center"/>
      <protection locked="0"/>
    </xf>
    <xf numFmtId="0" fontId="25" fillId="0" borderId="0" xfId="2" applyFont="1" applyProtection="1">
      <protection locked="0"/>
    </xf>
    <xf numFmtId="0" fontId="1" fillId="0" borderId="1" xfId="2" applyBorder="1" applyAlignment="1">
      <alignment horizontal="center" vertical="center"/>
    </xf>
    <xf numFmtId="2" fontId="1" fillId="0" borderId="1" xfId="2" applyNumberFormat="1" applyBorder="1" applyAlignment="1">
      <alignment horizontal="center" vertical="center"/>
    </xf>
    <xf numFmtId="165" fontId="1" fillId="0" borderId="15" xfId="1" applyBorder="1" applyAlignment="1">
      <alignment horizontal="center" vertical="center"/>
    </xf>
    <xf numFmtId="0" fontId="1" fillId="0" borderId="5" xfId="2" applyBorder="1" applyAlignment="1">
      <alignment horizontal="center" vertical="center"/>
    </xf>
    <xf numFmtId="2" fontId="1" fillId="0" borderId="5" xfId="2" applyNumberFormat="1" applyBorder="1" applyAlignment="1">
      <alignment horizontal="center" vertical="center"/>
    </xf>
    <xf numFmtId="165" fontId="1" fillId="0" borderId="5" xfId="1" applyBorder="1" applyAlignment="1">
      <alignment horizontal="center" vertical="center"/>
    </xf>
    <xf numFmtId="0" fontId="17" fillId="0" borderId="5" xfId="2" applyFont="1" applyBorder="1" applyAlignment="1">
      <alignment horizontal="center" vertical="center"/>
    </xf>
    <xf numFmtId="0" fontId="1" fillId="0" borderId="6" xfId="2" applyBorder="1" applyAlignment="1">
      <alignment horizontal="left" vertical="center"/>
    </xf>
    <xf numFmtId="0" fontId="1" fillId="0" borderId="6" xfId="2" applyBorder="1" applyAlignment="1">
      <alignment horizontal="center" vertical="center"/>
    </xf>
    <xf numFmtId="2" fontId="1" fillId="0" borderId="6" xfId="2" applyNumberFormat="1" applyBorder="1" applyAlignment="1">
      <alignment horizontal="center" vertical="center"/>
    </xf>
    <xf numFmtId="0" fontId="17" fillId="2" borderId="16" xfId="2" applyFont="1" applyFill="1" applyBorder="1" applyAlignment="1">
      <alignment horizontal="center" vertical="center"/>
    </xf>
    <xf numFmtId="2" fontId="1" fillId="0" borderId="3" xfId="2" applyNumberFormat="1" applyBorder="1" applyAlignment="1">
      <alignment horizontal="center" vertical="center"/>
    </xf>
    <xf numFmtId="0" fontId="1" fillId="0" borderId="2" xfId="2" applyBorder="1" applyAlignment="1">
      <alignment horizontal="center" vertical="center"/>
    </xf>
    <xf numFmtId="165" fontId="1" fillId="0" borderId="30" xfId="1" applyBorder="1" applyAlignment="1">
      <alignment horizontal="center" vertical="center"/>
    </xf>
    <xf numFmtId="165" fontId="1" fillId="0" borderId="6" xfId="1" applyBorder="1" applyAlignment="1">
      <alignment horizontal="center" vertical="center"/>
    </xf>
    <xf numFmtId="0" fontId="1" fillId="0" borderId="3" xfId="2" applyBorder="1" applyAlignment="1">
      <alignment horizontal="center" vertical="center"/>
    </xf>
    <xf numFmtId="165" fontId="1" fillId="0" borderId="3" xfId="1" applyBorder="1" applyAlignment="1">
      <alignment horizontal="center" vertical="center"/>
    </xf>
    <xf numFmtId="2" fontId="1" fillId="0" borderId="7" xfId="2" applyNumberFormat="1" applyBorder="1" applyAlignment="1">
      <alignment horizontal="center" vertical="center"/>
    </xf>
    <xf numFmtId="165" fontId="1" fillId="0" borderId="20" xfId="1" applyBorder="1" applyAlignment="1">
      <alignment horizontal="center" vertical="center"/>
    </xf>
    <xf numFmtId="165" fontId="1" fillId="0" borderId="1" xfId="1" applyBorder="1" applyAlignment="1">
      <alignment horizontal="center" vertical="center"/>
    </xf>
    <xf numFmtId="2" fontId="1" fillId="0" borderId="6" xfId="2" applyNumberFormat="1" applyBorder="1" applyAlignment="1">
      <alignment horizontal="left" vertical="center"/>
    </xf>
    <xf numFmtId="165" fontId="1" fillId="0" borderId="7" xfId="1" applyBorder="1" applyAlignment="1">
      <alignment horizontal="center" vertical="center"/>
    </xf>
    <xf numFmtId="165" fontId="1" fillId="0" borderId="24" xfId="1" applyBorder="1" applyAlignment="1">
      <alignment horizontal="center" vertical="center"/>
    </xf>
    <xf numFmtId="0" fontId="17" fillId="0" borderId="3" xfId="2" applyFont="1" applyBorder="1" applyAlignment="1">
      <alignment horizontal="center" vertical="center"/>
    </xf>
    <xf numFmtId="0" fontId="17" fillId="2" borderId="33" xfId="2" applyFont="1" applyFill="1" applyBorder="1" applyAlignment="1">
      <alignment horizontal="center" vertical="center"/>
    </xf>
    <xf numFmtId="2" fontId="30" fillId="0" borderId="31" xfId="2" applyNumberFormat="1" applyFont="1" applyBorder="1" applyAlignment="1">
      <alignment horizontal="center" vertical="center"/>
    </xf>
    <xf numFmtId="2" fontId="29" fillId="0" borderId="31" xfId="2" applyNumberFormat="1" applyFont="1" applyBorder="1" applyAlignment="1">
      <alignment horizontal="center" vertical="center"/>
    </xf>
    <xf numFmtId="2" fontId="1" fillId="0" borderId="33" xfId="2" applyNumberFormat="1" applyBorder="1" applyAlignment="1">
      <alignment horizontal="center" vertical="center"/>
    </xf>
    <xf numFmtId="165" fontId="1" fillId="0" borderId="33" xfId="1" applyBorder="1" applyAlignment="1">
      <alignment horizontal="center" vertical="center"/>
    </xf>
    <xf numFmtId="0" fontId="16" fillId="0" borderId="15" xfId="2" applyFont="1" applyBorder="1" applyAlignment="1" applyProtection="1">
      <alignment horizontal="center" vertical="center"/>
      <protection locked="0"/>
    </xf>
    <xf numFmtId="0" fontId="1" fillId="0" borderId="15" xfId="2" applyBorder="1" applyAlignment="1">
      <alignment horizontal="center" vertical="center"/>
    </xf>
    <xf numFmtId="2" fontId="29" fillId="0" borderId="15" xfId="2" applyNumberFormat="1" applyFont="1" applyBorder="1" applyAlignment="1">
      <alignment horizontal="center" vertical="center"/>
    </xf>
    <xf numFmtId="0" fontId="1" fillId="0" borderId="15" xfId="2" applyBorder="1" applyAlignment="1" applyProtection="1">
      <alignment horizontal="center" vertical="center"/>
      <protection locked="0"/>
    </xf>
    <xf numFmtId="165" fontId="1" fillId="0" borderId="40" xfId="1" applyBorder="1" applyAlignment="1">
      <alignment horizontal="center" vertical="center"/>
    </xf>
    <xf numFmtId="165" fontId="1" fillId="0" borderId="44" xfId="1" applyBorder="1" applyAlignment="1">
      <alignment horizontal="center" vertical="center"/>
    </xf>
    <xf numFmtId="165" fontId="1" fillId="0" borderId="45" xfId="1" applyBorder="1" applyAlignment="1">
      <alignment horizontal="center" vertical="center"/>
    </xf>
    <xf numFmtId="165" fontId="1" fillId="0" borderId="46" xfId="1" applyBorder="1" applyAlignment="1">
      <alignment horizontal="center" vertical="center"/>
    </xf>
    <xf numFmtId="165" fontId="1" fillId="0" borderId="47" xfId="1" applyBorder="1" applyAlignment="1">
      <alignment horizontal="center" vertical="center"/>
    </xf>
    <xf numFmtId="165" fontId="1" fillId="0" borderId="31" xfId="1" applyBorder="1" applyAlignment="1">
      <alignment horizontal="center" vertical="center"/>
    </xf>
    <xf numFmtId="4" fontId="29" fillId="0" borderId="31" xfId="2" applyNumberFormat="1" applyFont="1" applyBorder="1" applyAlignment="1">
      <alignment horizontal="center" vertical="center"/>
    </xf>
    <xf numFmtId="4" fontId="29" fillId="0" borderId="43" xfId="2" applyNumberFormat="1" applyFont="1" applyBorder="1" applyAlignment="1">
      <alignment horizontal="center" vertical="center"/>
    </xf>
    <xf numFmtId="4" fontId="29" fillId="0" borderId="15" xfId="2" applyNumberFormat="1" applyFont="1" applyBorder="1" applyAlignment="1">
      <alignment horizontal="center" vertical="center"/>
    </xf>
    <xf numFmtId="4" fontId="1" fillId="0" borderId="31" xfId="2" applyNumberFormat="1" applyBorder="1" applyAlignment="1">
      <alignment horizontal="center" vertical="center"/>
    </xf>
    <xf numFmtId="0" fontId="1" fillId="0" borderId="48" xfId="2" applyBorder="1" applyAlignment="1">
      <alignment horizontal="center" vertical="center"/>
    </xf>
    <xf numFmtId="4" fontId="1" fillId="0" borderId="15" xfId="2" applyNumberFormat="1" applyBorder="1" applyAlignment="1">
      <alignment horizontal="center" vertical="center"/>
    </xf>
    <xf numFmtId="2" fontId="1" fillId="0" borderId="31" xfId="2" applyNumberFormat="1" applyBorder="1" applyAlignment="1">
      <alignment horizontal="center" vertical="center"/>
    </xf>
    <xf numFmtId="0" fontId="1" fillId="0" borderId="8" xfId="2" applyBorder="1" applyAlignment="1">
      <alignment horizontal="center" vertical="center"/>
    </xf>
    <xf numFmtId="2" fontId="1" fillId="0" borderId="15" xfId="2" applyNumberFormat="1" applyBorder="1" applyAlignment="1">
      <alignment horizontal="center" vertical="center"/>
    </xf>
    <xf numFmtId="165" fontId="1" fillId="0" borderId="2" xfId="1" applyBorder="1" applyAlignment="1">
      <alignment horizontal="center" vertical="center"/>
    </xf>
    <xf numFmtId="0" fontId="1" fillId="0" borderId="28" xfId="2" applyBorder="1" applyAlignment="1" applyProtection="1">
      <alignment horizontal="center" vertical="center"/>
      <protection locked="0"/>
    </xf>
    <xf numFmtId="0" fontId="30" fillId="0" borderId="0" xfId="2" applyFont="1" applyAlignment="1">
      <alignment horizontal="center" vertical="center"/>
    </xf>
    <xf numFmtId="2" fontId="29" fillId="0" borderId="43" xfId="2" applyNumberFormat="1" applyFont="1" applyBorder="1" applyAlignment="1">
      <alignment horizontal="center" vertical="center"/>
    </xf>
    <xf numFmtId="0" fontId="19" fillId="0" borderId="31" xfId="2" applyFont="1" applyBorder="1" applyAlignment="1">
      <alignment horizontal="center" vertical="center"/>
    </xf>
    <xf numFmtId="0" fontId="1" fillId="0" borderId="31" xfId="2" applyBorder="1" applyAlignment="1" applyProtection="1">
      <alignment horizontal="center"/>
      <protection locked="0"/>
    </xf>
    <xf numFmtId="4" fontId="1" fillId="0" borderId="43" xfId="2" applyNumberFormat="1" applyBorder="1" applyAlignment="1">
      <alignment horizontal="center" vertical="center"/>
    </xf>
    <xf numFmtId="0" fontId="1" fillId="0" borderId="31" xfId="2" applyBorder="1" applyAlignment="1" applyProtection="1">
      <alignment horizontal="center" vertical="center"/>
      <protection locked="0"/>
    </xf>
    <xf numFmtId="0" fontId="1" fillId="0" borderId="31" xfId="2" applyBorder="1" applyAlignment="1">
      <alignment horizontal="center" vertical="center" wrapText="1"/>
    </xf>
    <xf numFmtId="4" fontId="18" fillId="0" borderId="31" xfId="1" applyNumberFormat="1" applyFont="1" applyBorder="1" applyAlignment="1">
      <alignment horizontal="center" vertical="center"/>
    </xf>
    <xf numFmtId="4" fontId="18" fillId="0" borderId="6" xfId="1" applyNumberFormat="1" applyFont="1" applyBorder="1" applyAlignment="1">
      <alignment horizontal="center" vertical="center"/>
    </xf>
    <xf numFmtId="4" fontId="18" fillId="0" borderId="27" xfId="1" applyNumberFormat="1" applyFont="1" applyBorder="1" applyAlignment="1">
      <alignment horizontal="center" vertical="center"/>
    </xf>
    <xf numFmtId="0" fontId="1" fillId="0" borderId="0" xfId="2" applyAlignment="1">
      <alignment horizontal="center" vertical="center"/>
    </xf>
    <xf numFmtId="0" fontId="8" fillId="0" borderId="0" xfId="3" applyFont="1" applyAlignment="1">
      <alignment horizontal="center" vertical="center"/>
    </xf>
    <xf numFmtId="0" fontId="10" fillId="0" borderId="0" xfId="2" applyFont="1" applyAlignment="1">
      <alignment horizontal="center" vertical="center"/>
    </xf>
    <xf numFmtId="0" fontId="12" fillId="0" borderId="0" xfId="2" applyFont="1" applyAlignment="1">
      <alignment horizontal="center" vertical="center"/>
    </xf>
    <xf numFmtId="0" fontId="1" fillId="0" borderId="0" xfId="2"/>
    <xf numFmtId="0" fontId="4" fillId="0" borderId="0" xfId="3" applyFont="1" applyAlignment="1">
      <alignment horizontal="center"/>
    </xf>
    <xf numFmtId="0" fontId="4" fillId="0" borderId="0" xfId="3"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25" fillId="0" borderId="0" xfId="2" applyFont="1" applyAlignment="1">
      <alignment horizontal="right"/>
    </xf>
    <xf numFmtId="0" fontId="25" fillId="0" borderId="13" xfId="2" applyFont="1" applyBorder="1" applyAlignment="1" applyProtection="1">
      <alignment horizontal="left" vertical="center"/>
      <protection locked="0"/>
    </xf>
    <xf numFmtId="0" fontId="11" fillId="0" borderId="13" xfId="2" applyFont="1" applyBorder="1" applyAlignment="1" applyProtection="1">
      <alignment horizontal="left" vertical="center"/>
      <protection locked="0"/>
    </xf>
    <xf numFmtId="0" fontId="26" fillId="2" borderId="0" xfId="2" applyFont="1" applyFill="1" applyAlignment="1">
      <alignment horizontal="center" vertical="center"/>
    </xf>
    <xf numFmtId="49" fontId="11" fillId="0" borderId="13" xfId="2" applyNumberFormat="1" applyFont="1" applyBorder="1" applyAlignment="1" applyProtection="1">
      <alignment horizontal="left" vertical="center"/>
      <protection locked="0"/>
    </xf>
    <xf numFmtId="0" fontId="11" fillId="0" borderId="19" xfId="2" applyFont="1" applyBorder="1" applyAlignment="1" applyProtection="1">
      <alignment horizontal="center" vertical="center"/>
      <protection locked="0"/>
    </xf>
    <xf numFmtId="0" fontId="11" fillId="0" borderId="0" xfId="2" applyFont="1" applyAlignment="1" applyProtection="1">
      <alignment vertical="center"/>
      <protection locked="0"/>
    </xf>
    <xf numFmtId="0" fontId="1" fillId="0" borderId="6" xfId="2" applyBorder="1" applyAlignment="1">
      <alignment horizontal="left" vertical="center"/>
    </xf>
    <xf numFmtId="0" fontId="22" fillId="0" borderId="17" xfId="2" applyFont="1" applyBorder="1" applyAlignment="1">
      <alignment horizontal="center" vertical="center" wrapText="1"/>
    </xf>
    <xf numFmtId="0" fontId="22" fillId="0" borderId="37" xfId="2" applyFont="1" applyBorder="1" applyAlignment="1">
      <alignment horizontal="center" vertical="center" wrapText="1"/>
    </xf>
    <xf numFmtId="0" fontId="22" fillId="0" borderId="39" xfId="2" applyFont="1" applyBorder="1" applyAlignment="1">
      <alignment horizontal="center" vertical="center" wrapText="1"/>
    </xf>
    <xf numFmtId="164" fontId="1" fillId="0" borderId="17" xfId="2" applyNumberFormat="1" applyBorder="1" applyAlignment="1" applyProtection="1">
      <alignment horizontal="center" vertical="center"/>
      <protection locked="0"/>
    </xf>
    <xf numFmtId="164" fontId="1" fillId="0" borderId="18" xfId="2" applyNumberFormat="1" applyBorder="1" applyAlignment="1" applyProtection="1">
      <alignment horizontal="center" vertical="center"/>
      <protection locked="0"/>
    </xf>
    <xf numFmtId="0" fontId="23" fillId="2" borderId="42" xfId="2" applyFont="1" applyFill="1" applyBorder="1" applyAlignment="1">
      <alignment horizontal="center" vertical="center"/>
    </xf>
    <xf numFmtId="0" fontId="23" fillId="2" borderId="39" xfId="2" applyFont="1" applyFill="1" applyBorder="1" applyAlignment="1">
      <alignment horizontal="center" vertical="center"/>
    </xf>
    <xf numFmtId="0" fontId="1" fillId="0" borderId="1" xfId="2"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18" fillId="0" borderId="11" xfId="2" applyFont="1" applyBorder="1" applyAlignment="1" applyProtection="1">
      <alignment horizontal="center" vertical="center" wrapText="1"/>
      <protection locked="0"/>
    </xf>
    <xf numFmtId="0" fontId="26" fillId="2" borderId="0" xfId="2" applyFont="1" applyFill="1" applyAlignment="1" applyProtection="1">
      <alignment horizontal="center" vertical="center"/>
      <protection locked="0"/>
    </xf>
    <xf numFmtId="0" fontId="25" fillId="0" borderId="0" xfId="2" applyFont="1" applyAlignment="1" applyProtection="1">
      <alignment horizontal="right"/>
      <protection locked="0"/>
    </xf>
    <xf numFmtId="0" fontId="31" fillId="0" borderId="15" xfId="2" applyFont="1" applyBorder="1" applyAlignment="1">
      <alignment horizontal="center" vertical="center"/>
    </xf>
    <xf numFmtId="2" fontId="20" fillId="0" borderId="0" xfId="2" applyNumberFormat="1" applyFont="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8" xfId="2" applyBorder="1" applyAlignment="1">
      <alignment horizontal="center" vertical="center"/>
    </xf>
    <xf numFmtId="165" fontId="1" fillId="0" borderId="34" xfId="1" applyBorder="1" applyAlignment="1">
      <alignment horizontal="center" vertical="center"/>
    </xf>
    <xf numFmtId="165" fontId="1" fillId="0" borderId="36" xfId="1" applyBorder="1" applyAlignment="1">
      <alignment horizontal="center" vertical="center"/>
    </xf>
    <xf numFmtId="0" fontId="1" fillId="0" borderId="41" xfId="2" applyBorder="1" applyAlignment="1">
      <alignment horizontal="center" vertical="center"/>
    </xf>
    <xf numFmtId="0" fontId="1" fillId="0" borderId="52" xfId="2" applyBorder="1" applyAlignment="1">
      <alignment horizontal="left" vertical="center"/>
    </xf>
    <xf numFmtId="0" fontId="1" fillId="0" borderId="49" xfId="2" applyBorder="1" applyAlignment="1">
      <alignment horizontal="left" vertical="center"/>
    </xf>
    <xf numFmtId="0" fontId="1" fillId="0" borderId="30" xfId="2" applyBorder="1" applyAlignment="1">
      <alignment horizontal="left" vertical="center"/>
    </xf>
    <xf numFmtId="0" fontId="15" fillId="2" borderId="3" xfId="2" applyFont="1" applyFill="1" applyBorder="1" applyAlignment="1">
      <alignment horizontal="center" vertical="center"/>
    </xf>
    <xf numFmtId="0" fontId="0" fillId="0" borderId="4" xfId="0" applyBorder="1" applyAlignment="1">
      <alignment horizontal="center" vertical="center"/>
    </xf>
    <xf numFmtId="0" fontId="0" fillId="0" borderId="53" xfId="0" applyBorder="1" applyAlignment="1">
      <alignment horizontal="center" vertical="center"/>
    </xf>
    <xf numFmtId="0" fontId="0" fillId="0" borderId="16" xfId="0" applyBorder="1" applyAlignment="1">
      <alignment horizontal="center" vertical="center"/>
    </xf>
    <xf numFmtId="0" fontId="16" fillId="0" borderId="0" xfId="2" applyFont="1" applyAlignment="1">
      <alignment horizontal="center" vertical="center"/>
    </xf>
    <xf numFmtId="0" fontId="17" fillId="2" borderId="4" xfId="2" applyFont="1" applyFill="1" applyBorder="1" applyAlignment="1">
      <alignment horizontal="center" vertical="center"/>
    </xf>
    <xf numFmtId="0" fontId="21" fillId="2" borderId="15" xfId="2" applyFont="1" applyFill="1" applyBorder="1" applyAlignment="1">
      <alignment horizontal="center" vertical="center"/>
    </xf>
    <xf numFmtId="0" fontId="18" fillId="3" borderId="5" xfId="2" applyFont="1" applyFill="1" applyBorder="1" applyAlignment="1">
      <alignment horizontal="left" vertical="center"/>
    </xf>
    <xf numFmtId="0" fontId="18" fillId="3" borderId="32" xfId="2" applyFont="1" applyFill="1" applyBorder="1" applyAlignment="1">
      <alignment vertical="center"/>
    </xf>
    <xf numFmtId="0" fontId="18" fillId="3" borderId="5" xfId="2" applyFont="1" applyFill="1" applyBorder="1" applyAlignment="1">
      <alignment vertical="center"/>
    </xf>
    <xf numFmtId="0" fontId="18" fillId="3" borderId="6" xfId="2" applyFont="1" applyFill="1" applyBorder="1" applyAlignment="1">
      <alignment horizontal="left" vertical="center"/>
    </xf>
    <xf numFmtId="0" fontId="18" fillId="0" borderId="49" xfId="2" applyFont="1" applyBorder="1" applyAlignment="1">
      <alignment horizontal="left" vertical="center"/>
    </xf>
    <xf numFmtId="0" fontId="27" fillId="0" borderId="0" xfId="2" applyFont="1" applyAlignment="1">
      <alignment horizontal="center" vertical="center"/>
    </xf>
    <xf numFmtId="0" fontId="11" fillId="0" borderId="0" xfId="2" applyFont="1" applyProtection="1">
      <protection locked="0"/>
    </xf>
    <xf numFmtId="0" fontId="26" fillId="2" borderId="0" xfId="2" applyFont="1" applyFill="1" applyAlignment="1">
      <alignment horizontal="center" vertical="center" wrapText="1"/>
    </xf>
    <xf numFmtId="0" fontId="22" fillId="0" borderId="6" xfId="2" applyFont="1" applyBorder="1" applyAlignment="1">
      <alignment horizontal="center" vertical="center" wrapText="1"/>
    </xf>
    <xf numFmtId="164" fontId="1" fillId="0" borderId="6" xfId="2" applyNumberFormat="1" applyBorder="1" applyAlignment="1" applyProtection="1">
      <alignment horizontal="center" vertical="center"/>
      <protection locked="0"/>
    </xf>
    <xf numFmtId="0" fontId="23" fillId="2" borderId="6" xfId="2" applyFont="1" applyFill="1" applyBorder="1" applyAlignment="1">
      <alignment horizontal="center" vertical="center"/>
    </xf>
    <xf numFmtId="0" fontId="1" fillId="0" borderId="6" xfId="2" applyBorder="1" applyAlignment="1">
      <alignment horizontal="center" vertical="center"/>
    </xf>
    <xf numFmtId="165" fontId="1" fillId="0" borderId="6" xfId="1" applyBorder="1" applyAlignment="1">
      <alignment horizontal="left" vertical="center"/>
    </xf>
    <xf numFmtId="0" fontId="18" fillId="5" borderId="52" xfId="2" applyFont="1" applyFill="1" applyBorder="1" applyAlignment="1">
      <alignment horizontal="left" vertical="center"/>
    </xf>
    <xf numFmtId="0" fontId="18" fillId="5" borderId="49" xfId="2" applyFont="1" applyFill="1" applyBorder="1" applyAlignment="1">
      <alignment horizontal="left" vertical="center"/>
    </xf>
    <xf numFmtId="0" fontId="18" fillId="5" borderId="30" xfId="2" applyFont="1" applyFill="1" applyBorder="1" applyAlignment="1">
      <alignment horizontal="left" vertical="center"/>
    </xf>
    <xf numFmtId="2" fontId="1" fillId="0" borderId="0" xfId="2" applyNumberFormat="1" applyAlignment="1">
      <alignment horizontal="center" vertical="center"/>
    </xf>
    <xf numFmtId="165" fontId="1" fillId="0" borderId="0" xfId="1" applyAlignment="1">
      <alignment horizontal="center" vertical="center"/>
    </xf>
    <xf numFmtId="0" fontId="1" fillId="0" borderId="0" xfId="2" applyAlignment="1">
      <alignment horizontal="left" vertical="center"/>
    </xf>
    <xf numFmtId="0" fontId="21" fillId="2" borderId="52" xfId="2" applyFont="1" applyFill="1" applyBorder="1" applyAlignment="1">
      <alignment horizontal="center" vertical="center"/>
    </xf>
    <xf numFmtId="0" fontId="21" fillId="2" borderId="49" xfId="2" applyFont="1" applyFill="1" applyBorder="1" applyAlignment="1">
      <alignment horizontal="center" vertical="center"/>
    </xf>
    <xf numFmtId="0" fontId="23" fillId="2" borderId="15" xfId="2" applyFont="1" applyFill="1" applyBorder="1" applyAlignment="1">
      <alignment horizontal="center" vertical="center"/>
    </xf>
    <xf numFmtId="0" fontId="21" fillId="2" borderId="30" xfId="2" applyFont="1" applyFill="1" applyBorder="1" applyAlignment="1">
      <alignment horizontal="center" vertical="center"/>
    </xf>
    <xf numFmtId="0" fontId="1" fillId="0" borderId="3" xfId="2" applyBorder="1" applyAlignment="1">
      <alignment horizontal="left" vertical="center"/>
    </xf>
    <xf numFmtId="0" fontId="1" fillId="0" borderId="4" xfId="2" applyBorder="1" applyAlignment="1">
      <alignment horizontal="left" vertical="center"/>
    </xf>
    <xf numFmtId="0" fontId="1" fillId="0" borderId="16" xfId="2" applyBorder="1" applyAlignment="1">
      <alignment horizontal="left" vertical="center"/>
    </xf>
    <xf numFmtId="0" fontId="15" fillId="2" borderId="6" xfId="2" applyFont="1" applyFill="1" applyBorder="1" applyAlignment="1">
      <alignment horizontal="center" vertical="center"/>
    </xf>
    <xf numFmtId="0" fontId="18" fillId="3" borderId="32" xfId="2" applyFont="1" applyFill="1" applyBorder="1" applyAlignment="1">
      <alignment horizontal="left" vertical="center"/>
    </xf>
    <xf numFmtId="0" fontId="1" fillId="0" borderId="14" xfId="2" applyBorder="1" applyAlignment="1">
      <alignment horizontal="left" vertical="center"/>
    </xf>
    <xf numFmtId="165" fontId="1" fillId="0" borderId="6" xfId="1" applyBorder="1" applyAlignment="1">
      <alignment horizontal="center" vertical="center"/>
    </xf>
    <xf numFmtId="0" fontId="1" fillId="0" borderId="1" xfId="2" applyBorder="1" applyAlignment="1">
      <alignment horizontal="left" vertical="center"/>
    </xf>
    <xf numFmtId="0" fontId="1" fillId="0" borderId="11" xfId="2" applyBorder="1" applyAlignment="1">
      <alignment horizontal="left" vertical="center"/>
    </xf>
    <xf numFmtId="0" fontId="18" fillId="0" borderId="6" xfId="2" applyFont="1" applyBorder="1" applyAlignment="1">
      <alignment horizontal="left" vertical="center"/>
    </xf>
    <xf numFmtId="0" fontId="18" fillId="4" borderId="1" xfId="2" applyFont="1" applyFill="1" applyBorder="1" applyAlignment="1">
      <alignment horizontal="left" vertical="center"/>
    </xf>
    <xf numFmtId="0" fontId="1" fillId="0" borderId="6" xfId="2" applyBorder="1" applyAlignment="1">
      <alignment vertical="center"/>
    </xf>
    <xf numFmtId="0" fontId="21" fillId="2" borderId="1" xfId="2" applyFont="1" applyFill="1" applyBorder="1" applyAlignment="1">
      <alignment horizontal="center" vertical="center"/>
    </xf>
    <xf numFmtId="0" fontId="21" fillId="2" borderId="11" xfId="2" applyFont="1" applyFill="1" applyBorder="1" applyAlignment="1">
      <alignment horizontal="center" vertical="center"/>
    </xf>
    <xf numFmtId="0" fontId="18" fillId="0" borderId="0" xfId="2" applyFont="1" applyAlignment="1">
      <alignment horizontal="left" vertical="center"/>
    </xf>
    <xf numFmtId="0" fontId="18" fillId="3" borderId="16" xfId="2" applyFont="1" applyFill="1" applyBorder="1" applyAlignment="1">
      <alignment horizontal="left" vertical="center"/>
    </xf>
    <xf numFmtId="2" fontId="20" fillId="0" borderId="0" xfId="2" applyNumberFormat="1" applyFont="1" applyAlignment="1">
      <alignment horizontal="center"/>
    </xf>
    <xf numFmtId="0" fontId="18" fillId="3" borderId="6" xfId="2" applyFont="1" applyFill="1" applyBorder="1" applyAlignment="1">
      <alignment vertical="center"/>
    </xf>
    <xf numFmtId="0" fontId="1" fillId="0" borderId="2" xfId="2" applyBorder="1" applyAlignment="1">
      <alignment horizontal="left" vertical="center"/>
    </xf>
    <xf numFmtId="0" fontId="1" fillId="0" borderId="19" xfId="2" applyBorder="1" applyAlignment="1">
      <alignment horizontal="left" vertical="center"/>
    </xf>
    <xf numFmtId="0" fontId="1" fillId="0" borderId="28" xfId="2" applyBorder="1" applyAlignment="1">
      <alignment horizontal="left" vertical="center"/>
    </xf>
    <xf numFmtId="0" fontId="1" fillId="0" borderId="0" xfId="2" applyAlignment="1" applyProtection="1">
      <alignment horizontal="center" vertical="center"/>
      <protection locked="0"/>
    </xf>
    <xf numFmtId="0" fontId="18" fillId="4" borderId="2" xfId="2" applyFont="1" applyFill="1" applyBorder="1" applyAlignment="1">
      <alignment horizontal="left" vertical="center"/>
    </xf>
    <xf numFmtId="0" fontId="18" fillId="4" borderId="19" xfId="2" applyFont="1" applyFill="1" applyBorder="1" applyAlignment="1">
      <alignment horizontal="left" vertical="center"/>
    </xf>
    <xf numFmtId="0" fontId="18" fillId="4" borderId="28" xfId="2" applyFont="1" applyFill="1" applyBorder="1" applyAlignment="1">
      <alignment horizontal="left" vertical="center"/>
    </xf>
    <xf numFmtId="0" fontId="17" fillId="2" borderId="6" xfId="2" applyFont="1" applyFill="1" applyBorder="1" applyAlignment="1">
      <alignment horizontal="center" vertical="center"/>
    </xf>
    <xf numFmtId="0" fontId="17" fillId="2" borderId="14" xfId="2" applyFont="1" applyFill="1" applyBorder="1" applyAlignment="1">
      <alignment horizontal="center" vertical="center"/>
    </xf>
    <xf numFmtId="0" fontId="21" fillId="2" borderId="28" xfId="2" applyFont="1" applyFill="1" applyBorder="1" applyAlignment="1">
      <alignment horizontal="center" vertical="center"/>
    </xf>
    <xf numFmtId="0" fontId="1" fillId="0" borderId="7" xfId="2" applyBorder="1" applyAlignment="1">
      <alignment horizontal="left" vertical="center"/>
    </xf>
    <xf numFmtId="0" fontId="21" fillId="2" borderId="51" xfId="2" applyFont="1" applyFill="1" applyBorder="1" applyAlignment="1">
      <alignment horizontal="center" vertical="center"/>
    </xf>
    <xf numFmtId="0" fontId="21" fillId="2" borderId="21" xfId="2" applyFont="1" applyFill="1" applyBorder="1" applyAlignment="1">
      <alignment horizontal="center" vertical="center"/>
    </xf>
    <xf numFmtId="0" fontId="21" fillId="2" borderId="22" xfId="2" applyFont="1" applyFill="1" applyBorder="1" applyAlignment="1">
      <alignment horizontal="center" vertical="center"/>
    </xf>
    <xf numFmtId="0" fontId="15" fillId="2" borderId="50" xfId="2" applyFont="1" applyFill="1" applyBorder="1" applyAlignment="1">
      <alignment horizontal="center" vertical="center"/>
    </xf>
    <xf numFmtId="0" fontId="15" fillId="2" borderId="0" xfId="2" applyFont="1" applyFill="1" applyAlignment="1">
      <alignment horizontal="center" vertical="center"/>
    </xf>
    <xf numFmtId="0" fontId="1" fillId="0" borderId="29" xfId="2" applyBorder="1" applyAlignment="1" applyProtection="1">
      <alignment horizontal="center" vertical="center"/>
      <protection locked="0"/>
    </xf>
    <xf numFmtId="0" fontId="18" fillId="0" borderId="1" xfId="2" applyFont="1" applyBorder="1" applyAlignment="1">
      <alignment horizontal="left" vertical="center"/>
    </xf>
    <xf numFmtId="0" fontId="22" fillId="0" borderId="25" xfId="2" applyFont="1" applyBorder="1" applyAlignment="1">
      <alignment horizontal="center" vertical="center" wrapText="1"/>
    </xf>
    <xf numFmtId="164" fontId="1" fillId="0" borderId="26" xfId="2" applyNumberFormat="1" applyBorder="1" applyAlignment="1" applyProtection="1">
      <alignment horizontal="center" vertical="center"/>
      <protection locked="0"/>
    </xf>
    <xf numFmtId="0" fontId="23" fillId="2" borderId="26" xfId="2" applyFont="1" applyFill="1" applyBorder="1" applyAlignment="1">
      <alignment horizontal="center" vertical="center"/>
    </xf>
    <xf numFmtId="0" fontId="18" fillId="3" borderId="1" xfId="2" applyFont="1" applyFill="1" applyBorder="1" applyAlignment="1">
      <alignment horizontal="left" vertical="center"/>
    </xf>
    <xf numFmtId="0" fontId="0" fillId="0" borderId="1" xfId="2" applyFont="1" applyBorder="1" applyAlignment="1">
      <alignment horizontal="left" vertical="center"/>
    </xf>
    <xf numFmtId="0" fontId="17" fillId="2" borderId="0" xfId="2" applyFont="1" applyFill="1" applyAlignment="1">
      <alignment horizontal="center" vertical="center"/>
    </xf>
    <xf numFmtId="0" fontId="1" fillId="0" borderId="2" xfId="2" applyBorder="1" applyAlignment="1">
      <alignment horizontal="center" vertical="center"/>
    </xf>
    <xf numFmtId="0" fontId="1" fillId="0" borderId="19" xfId="2" applyBorder="1" applyAlignment="1">
      <alignment horizontal="center" vertical="center"/>
    </xf>
    <xf numFmtId="0" fontId="28" fillId="4" borderId="2" xfId="2" applyFont="1" applyFill="1" applyBorder="1" applyAlignment="1">
      <alignment horizontal="center" vertical="center"/>
    </xf>
    <xf numFmtId="0" fontId="1" fillId="4" borderId="19" xfId="2" applyFill="1" applyBorder="1" applyAlignment="1">
      <alignment horizontal="center" vertical="center"/>
    </xf>
    <xf numFmtId="0" fontId="1" fillId="0" borderId="23" xfId="2" applyBorder="1" applyAlignment="1">
      <alignment horizontal="center" vertical="center"/>
    </xf>
    <xf numFmtId="165" fontId="1" fillId="0" borderId="21" xfId="1" applyBorder="1" applyAlignment="1">
      <alignment horizontal="center" vertical="center"/>
    </xf>
    <xf numFmtId="0" fontId="1" fillId="0" borderId="21" xfId="2" applyBorder="1" applyAlignment="1">
      <alignment horizontal="center" vertical="center"/>
    </xf>
  </cellXfs>
  <cellStyles count="4">
    <cellStyle name="Currency" xfId="1" builtinId="4"/>
    <cellStyle name="Excel Built-in Normal" xfId="2" xr:uid="{00000000-0005-0000-0000-000001000000}"/>
    <cellStyle name="Hyperlink" xfId="3" builtinId="8"/>
    <cellStyle name="Normal" xfId="0" builtinId="0"/>
  </cellStyles>
  <dxfs count="55">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
      <font>
        <color theme="1"/>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1724025</xdr:colOff>
      <xdr:row>1</xdr:row>
      <xdr:rowOff>730585</xdr:rowOff>
    </xdr:from>
    <xdr:to>
      <xdr:col>1</xdr:col>
      <xdr:colOff>542925</xdr:colOff>
      <xdr:row>5</xdr:row>
      <xdr:rowOff>50465</xdr:rowOff>
    </xdr:to>
    <xdr:pic>
      <xdr:nvPicPr>
        <xdr:cNvPr id="1046" name="Graphics 1">
          <a:extLst>
            <a:ext uri="{FF2B5EF4-FFF2-40B4-BE49-F238E27FC236}">
              <a16:creationId xmlns:a16="http://schemas.microsoft.com/office/drawing/2014/main" id="{B1E40EF4-4F7E-410C-A28C-0CC3EC139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24025" y="4426285"/>
          <a:ext cx="5219700" cy="172970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view="pageBreakPreview" zoomScaleNormal="85" zoomScaleSheetLayoutView="100" workbookViewId="0">
      <selection activeCell="A14" sqref="A14"/>
    </sheetView>
  </sheetViews>
  <sheetFormatPr defaultColWidth="11.5546875" defaultRowHeight="13.2" x14ac:dyDescent="0.25"/>
  <cols>
    <col min="1" max="1" width="96" style="1" customWidth="1"/>
    <col min="2" max="2" width="32.88671875" style="1" customWidth="1"/>
    <col min="3" max="16384" width="11.5546875" style="1"/>
  </cols>
  <sheetData>
    <row r="1" spans="1:2" ht="291.45" customHeight="1" x14ac:dyDescent="0.25">
      <c r="A1" s="127"/>
      <c r="B1" s="127"/>
    </row>
    <row r="2" spans="1:2" s="2" customFormat="1" ht="114" customHeight="1" x14ac:dyDescent="0.3">
      <c r="A2" s="127"/>
      <c r="B2" s="127"/>
    </row>
    <row r="3" spans="1:2" s="2" customFormat="1" ht="27.15" customHeight="1" x14ac:dyDescent="0.3"/>
    <row r="4" spans="1:2" s="2" customFormat="1" ht="27.15" customHeight="1" x14ac:dyDescent="0.3"/>
    <row r="5" spans="1:2" s="2" customFormat="1" ht="21.9" customHeight="1" x14ac:dyDescent="0.3"/>
    <row r="6" spans="1:2" s="2" customFormat="1" ht="21.9" customHeight="1" x14ac:dyDescent="0.3">
      <c r="A6" s="128"/>
      <c r="B6" s="128"/>
    </row>
    <row r="7" spans="1:2" s="2" customFormat="1" ht="21.9" customHeight="1" x14ac:dyDescent="0.3">
      <c r="A7" s="129"/>
      <c r="B7" s="129"/>
    </row>
    <row r="8" spans="1:2" s="2" customFormat="1" ht="21.9" customHeight="1" x14ac:dyDescent="0.3">
      <c r="A8" s="129"/>
      <c r="B8" s="129"/>
    </row>
    <row r="9" spans="1:2" s="2" customFormat="1" ht="27.15" customHeight="1" x14ac:dyDescent="0.3">
      <c r="A9" s="3"/>
    </row>
    <row r="10" spans="1:2" s="2" customFormat="1" ht="21.9" customHeight="1" x14ac:dyDescent="0.3">
      <c r="A10" s="130"/>
      <c r="B10" s="130"/>
    </row>
    <row r="11" spans="1:2" s="2" customFormat="1" ht="21.9" customHeight="1" x14ac:dyDescent="0.3"/>
    <row r="12" spans="1:2" s="2" customFormat="1" ht="21.9" customHeight="1" x14ac:dyDescent="0.3">
      <c r="A12" s="131" t="s">
        <v>0</v>
      </c>
      <c r="B12" s="131"/>
    </row>
    <row r="13" spans="1:2" s="2" customFormat="1" ht="21.9" customHeight="1" x14ac:dyDescent="0.3">
      <c r="A13" s="123" t="s">
        <v>301</v>
      </c>
      <c r="B13" s="123"/>
    </row>
    <row r="14" spans="1:2" s="2" customFormat="1" ht="117" customHeight="1" x14ac:dyDescent="0.3">
      <c r="A14" s="3"/>
    </row>
    <row r="15" spans="1:2" s="2" customFormat="1" ht="27.15" customHeight="1" x14ac:dyDescent="0.3">
      <c r="A15" s="124"/>
      <c r="B15" s="124"/>
    </row>
    <row r="16" spans="1:2" s="2" customFormat="1" ht="28.95" customHeight="1" x14ac:dyDescent="0.3">
      <c r="A16" s="3"/>
    </row>
    <row r="17" spans="1:25" s="2" customFormat="1" ht="27" customHeight="1" x14ac:dyDescent="0.3">
      <c r="A17" s="5"/>
      <c r="B17" s="6"/>
    </row>
    <row r="18" spans="1:25" s="2" customFormat="1" ht="138" customHeight="1" x14ac:dyDescent="0.3"/>
    <row r="19" spans="1:25" s="2" customFormat="1" ht="14.85" customHeight="1" x14ac:dyDescent="0.3">
      <c r="A19" s="125" t="s">
        <v>1</v>
      </c>
      <c r="B19" s="125"/>
      <c r="C19" s="7"/>
      <c r="D19" s="7"/>
      <c r="E19" s="7"/>
      <c r="F19" s="7"/>
      <c r="G19" s="7"/>
      <c r="H19" s="7"/>
      <c r="I19" s="7"/>
      <c r="J19" s="7"/>
      <c r="K19" s="7"/>
      <c r="L19" s="7"/>
      <c r="M19" s="7"/>
      <c r="N19" s="7"/>
      <c r="O19" s="7"/>
      <c r="P19" s="7"/>
      <c r="Q19" s="7"/>
      <c r="R19" s="7"/>
      <c r="S19" s="7"/>
      <c r="T19" s="7"/>
      <c r="U19" s="7"/>
      <c r="V19" s="7"/>
      <c r="W19" s="7"/>
      <c r="X19" s="7"/>
      <c r="Y19" s="7"/>
    </row>
    <row r="20" spans="1:25" s="2" customFormat="1" ht="18.45" customHeight="1" x14ac:dyDescent="0.3">
      <c r="A20" s="126" t="s">
        <v>261</v>
      </c>
      <c r="B20" s="126"/>
      <c r="C20" s="8"/>
      <c r="D20" s="8"/>
      <c r="E20" s="8"/>
      <c r="F20" s="8"/>
      <c r="G20" s="8"/>
      <c r="H20" s="8"/>
      <c r="I20" s="8"/>
      <c r="J20" s="8"/>
      <c r="K20" s="8"/>
      <c r="L20" s="8"/>
      <c r="M20" s="8"/>
      <c r="N20" s="8"/>
      <c r="O20" s="8"/>
      <c r="P20" s="8"/>
      <c r="Q20" s="8"/>
      <c r="R20" s="8"/>
      <c r="S20" s="8"/>
      <c r="T20" s="8"/>
      <c r="U20" s="8"/>
      <c r="V20" s="8"/>
      <c r="W20" s="8"/>
      <c r="X20" s="8"/>
      <c r="Y20" s="8"/>
    </row>
  </sheetData>
  <sheetProtection selectLockedCells="1" selectUnlockedCells="1"/>
  <mergeCells count="10">
    <mergeCell ref="A13:B13"/>
    <mergeCell ref="A15:B15"/>
    <mergeCell ref="A19:B19"/>
    <mergeCell ref="A20:B20"/>
    <mergeCell ref="A1:B2"/>
    <mergeCell ref="A6:B6"/>
    <mergeCell ref="A7:B7"/>
    <mergeCell ref="A8:B8"/>
    <mergeCell ref="A10:B10"/>
    <mergeCell ref="A12:B12"/>
  </mergeCells>
  <pageMargins left="7.2916666666666671E-2" right="1.5277777777777777E-2" top="0.15972222222222221" bottom="0.1875" header="0.51180555555555551" footer="0.51180555555555551"/>
  <pageSetup paperSize="9" scale="79"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86"/>
  <sheetViews>
    <sheetView tabSelected="1" view="pageBreakPreview" topLeftCell="CF1" zoomScale="78" zoomScaleNormal="75" zoomScaleSheetLayoutView="78" workbookViewId="0">
      <selection activeCell="CF4" sqref="CF4"/>
    </sheetView>
  </sheetViews>
  <sheetFormatPr defaultColWidth="8.6640625" defaultRowHeight="13.2" x14ac:dyDescent="0.25"/>
  <cols>
    <col min="1" max="83" width="0" style="1" hidden="1" customWidth="1"/>
    <col min="84" max="84" width="5.6640625" style="1" customWidth="1"/>
    <col min="85" max="89" width="7" style="1" customWidth="1"/>
    <col min="90" max="92" width="11.44140625" style="1" customWidth="1"/>
    <col min="93" max="94" width="5.6640625" style="1" customWidth="1"/>
    <col min="95" max="99" width="7" style="1" customWidth="1"/>
    <col min="100" max="101" width="11.44140625" style="1" customWidth="1"/>
    <col min="102" max="102" width="11.6640625" style="1" customWidth="1"/>
    <col min="103" max="16384" width="8.6640625" style="1"/>
  </cols>
  <sheetData>
    <row r="1" spans="1:115" ht="57" customHeight="1" thickBot="1" x14ac:dyDescent="0.3">
      <c r="CF1" s="163"/>
      <c r="CG1" s="164"/>
      <c r="CH1" s="166"/>
      <c r="CI1" s="163" t="s">
        <v>2</v>
      </c>
      <c r="CJ1" s="164"/>
      <c r="CK1" s="164"/>
      <c r="CL1" s="164"/>
      <c r="CM1" s="164"/>
      <c r="CN1" s="164"/>
      <c r="CO1" s="164"/>
      <c r="CP1" s="164"/>
      <c r="CQ1" s="164"/>
      <c r="CR1" s="164"/>
      <c r="CS1" s="164"/>
      <c r="CT1" s="164"/>
      <c r="CU1" s="164"/>
      <c r="CV1" s="164"/>
      <c r="CW1" s="165"/>
      <c r="CX1" s="119" t="s">
        <v>302</v>
      </c>
    </row>
    <row r="2" spans="1:115" ht="19.5" customHeight="1" thickBot="1" x14ac:dyDescent="0.3">
      <c r="CF2" s="167" t="s">
        <v>3</v>
      </c>
      <c r="CG2" s="167"/>
      <c r="CH2" s="167"/>
      <c r="CI2" s="167"/>
      <c r="CJ2" s="167"/>
      <c r="CK2" s="167"/>
      <c r="CL2" s="167"/>
      <c r="CM2" s="167"/>
      <c r="CN2" s="167"/>
      <c r="CO2" s="167"/>
      <c r="CP2" s="167"/>
      <c r="CQ2" s="167"/>
      <c r="CR2" s="167"/>
      <c r="CS2" s="167"/>
      <c r="CT2" s="167"/>
      <c r="CU2" s="167"/>
      <c r="CV2" s="167"/>
      <c r="CW2" s="167"/>
      <c r="CX2" s="167"/>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68" t="s">
        <v>5</v>
      </c>
      <c r="CH3" s="168"/>
      <c r="CI3" s="168"/>
      <c r="CJ3" s="168"/>
      <c r="CK3" s="168"/>
      <c r="CL3" s="12" t="s">
        <v>6</v>
      </c>
      <c r="CM3" s="12" t="s">
        <v>7</v>
      </c>
      <c r="CN3" s="87" t="s">
        <v>8</v>
      </c>
      <c r="CO3" s="87"/>
      <c r="CP3" s="87" t="s">
        <v>4</v>
      </c>
      <c r="CQ3" s="168" t="s">
        <v>5</v>
      </c>
      <c r="CR3" s="168"/>
      <c r="CS3" s="168"/>
      <c r="CT3" s="168"/>
      <c r="CU3" s="168"/>
      <c r="CV3" s="12" t="s">
        <v>6</v>
      </c>
      <c r="CW3" s="12" t="s">
        <v>7</v>
      </c>
      <c r="CX3" s="12" t="s">
        <v>8</v>
      </c>
      <c r="DA3" s="13"/>
      <c r="DB3" s="13"/>
      <c r="DD3" s="13"/>
      <c r="DE3" s="13"/>
      <c r="DG3" s="13"/>
      <c r="DH3" s="13"/>
      <c r="DI3" s="13"/>
      <c r="DJ3" s="13"/>
      <c r="DK3" s="13"/>
    </row>
    <row r="4" spans="1:115" ht="22.5"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4"/>
      <c r="CG4" s="170" t="s">
        <v>259</v>
      </c>
      <c r="CH4" s="170"/>
      <c r="CI4" s="170"/>
      <c r="CJ4" s="170"/>
      <c r="CK4" s="170"/>
      <c r="CL4" s="66" t="s">
        <v>9</v>
      </c>
      <c r="CM4" s="114">
        <v>85</v>
      </c>
      <c r="CN4" s="101">
        <f t="shared" ref="CN4:CN10" si="0">SUM(CF4*CM4)</f>
        <v>0</v>
      </c>
      <c r="CO4" s="113"/>
      <c r="CP4" s="115"/>
      <c r="CQ4" s="171" t="s">
        <v>10</v>
      </c>
      <c r="CR4" s="172"/>
      <c r="CS4" s="172"/>
      <c r="CT4" s="172"/>
      <c r="CU4" s="172"/>
      <c r="CV4" s="69"/>
      <c r="CW4" s="88"/>
      <c r="CX4" s="86"/>
      <c r="DA4" s="13"/>
      <c r="DB4" s="13"/>
      <c r="DD4" s="13"/>
      <c r="DE4" s="13"/>
      <c r="DG4" s="13"/>
      <c r="DH4" s="13"/>
      <c r="DI4" s="13"/>
      <c r="DJ4" s="13"/>
      <c r="DK4" s="13"/>
    </row>
    <row r="5" spans="1:115" ht="22.5"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5"/>
      <c r="CG5" s="139" t="s">
        <v>293</v>
      </c>
      <c r="CH5" s="139"/>
      <c r="CI5" s="139"/>
      <c r="CJ5" s="139"/>
      <c r="CK5" s="139"/>
      <c r="CL5" s="71" t="s">
        <v>292</v>
      </c>
      <c r="CM5" s="89">
        <v>14.5</v>
      </c>
      <c r="CN5" s="68">
        <f t="shared" si="0"/>
        <v>0</v>
      </c>
      <c r="CO5" s="13"/>
      <c r="CP5" s="14"/>
      <c r="CQ5" s="139" t="s">
        <v>12</v>
      </c>
      <c r="CR5" s="139"/>
      <c r="CS5" s="139"/>
      <c r="CT5" s="139"/>
      <c r="CU5" s="139"/>
      <c r="CV5" s="71" t="s">
        <v>13</v>
      </c>
      <c r="CW5" s="89">
        <v>1.5</v>
      </c>
      <c r="CX5" s="79">
        <f t="shared" ref="CX5:CX13" si="1">SUM(CP5*CW5)</f>
        <v>0</v>
      </c>
      <c r="DA5" s="13"/>
      <c r="DB5" s="13"/>
      <c r="DD5" s="13"/>
      <c r="DE5" s="13"/>
      <c r="DF5" s="153"/>
      <c r="DG5" s="153"/>
      <c r="DH5" s="153"/>
      <c r="DI5" s="153"/>
      <c r="DJ5" s="13"/>
      <c r="DK5" s="13"/>
    </row>
    <row r="6" spans="1:115" ht="22.5"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15"/>
      <c r="CG6" s="139" t="s">
        <v>14</v>
      </c>
      <c r="CH6" s="139"/>
      <c r="CI6" s="139"/>
      <c r="CJ6" s="139"/>
      <c r="CK6" s="139"/>
      <c r="CL6" s="71" t="s">
        <v>15</v>
      </c>
      <c r="CM6" s="89">
        <v>17</v>
      </c>
      <c r="CN6" s="68">
        <f t="shared" si="0"/>
        <v>0</v>
      </c>
      <c r="CO6" s="13"/>
      <c r="CP6" s="15"/>
      <c r="CQ6" s="139" t="s">
        <v>16</v>
      </c>
      <c r="CR6" s="139"/>
      <c r="CS6" s="139"/>
      <c r="CT6" s="139"/>
      <c r="CU6" s="139"/>
      <c r="CV6" s="71" t="s">
        <v>17</v>
      </c>
      <c r="CW6" s="89">
        <v>2</v>
      </c>
      <c r="CX6" s="79">
        <f t="shared" si="1"/>
        <v>0</v>
      </c>
      <c r="DA6" s="13"/>
      <c r="DB6" s="13"/>
      <c r="DD6" s="13"/>
      <c r="DE6" s="13"/>
      <c r="DF6" s="153"/>
      <c r="DG6" s="153"/>
      <c r="DH6" s="153"/>
      <c r="DI6" s="153"/>
      <c r="DJ6" s="13"/>
      <c r="DK6" s="13"/>
    </row>
    <row r="7" spans="1:115" ht="22.5"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5"/>
      <c r="CG7" s="139" t="s">
        <v>18</v>
      </c>
      <c r="CH7" s="139"/>
      <c r="CI7" s="139"/>
      <c r="CJ7" s="139"/>
      <c r="CK7" s="139"/>
      <c r="CL7" s="71" t="s">
        <v>19</v>
      </c>
      <c r="CM7" s="89">
        <v>25</v>
      </c>
      <c r="CN7" s="68">
        <f t="shared" si="0"/>
        <v>0</v>
      </c>
      <c r="CO7" s="13"/>
      <c r="CP7" s="15"/>
      <c r="CQ7" s="139" t="s">
        <v>20</v>
      </c>
      <c r="CR7" s="139"/>
      <c r="CS7" s="139"/>
      <c r="CT7" s="139"/>
      <c r="CU7" s="139"/>
      <c r="CV7" s="71" t="s">
        <v>21</v>
      </c>
      <c r="CW7" s="89">
        <v>2.5</v>
      </c>
      <c r="CX7" s="79">
        <f t="shared" si="1"/>
        <v>0</v>
      </c>
      <c r="DA7" s="13"/>
      <c r="DB7" s="13"/>
      <c r="DD7" s="13"/>
      <c r="DE7" s="13"/>
      <c r="DF7" s="153"/>
      <c r="DG7" s="153"/>
      <c r="DH7" s="153"/>
      <c r="DI7" s="153"/>
      <c r="DJ7" s="13"/>
      <c r="DK7" s="13"/>
    </row>
    <row r="8" spans="1:115" ht="22.5"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5"/>
      <c r="CG8" s="139" t="s">
        <v>22</v>
      </c>
      <c r="CH8" s="139"/>
      <c r="CI8" s="139"/>
      <c r="CJ8" s="139"/>
      <c r="CK8" s="139"/>
      <c r="CL8" s="71" t="s">
        <v>23</v>
      </c>
      <c r="CM8" s="89">
        <v>43</v>
      </c>
      <c r="CN8" s="68">
        <f t="shared" si="0"/>
        <v>0</v>
      </c>
      <c r="CO8" s="13"/>
      <c r="CP8" s="15"/>
      <c r="CQ8" s="139" t="s">
        <v>24</v>
      </c>
      <c r="CR8" s="139"/>
      <c r="CS8" s="139"/>
      <c r="CT8" s="139"/>
      <c r="CU8" s="139"/>
      <c r="CV8" s="71" t="s">
        <v>25</v>
      </c>
      <c r="CW8" s="89">
        <v>3</v>
      </c>
      <c r="CX8" s="79">
        <f t="shared" si="1"/>
        <v>0</v>
      </c>
      <c r="DA8" s="13"/>
      <c r="DB8" s="13"/>
      <c r="DD8" s="13"/>
      <c r="DE8" s="13"/>
      <c r="DF8" s="153"/>
      <c r="DG8" s="153"/>
      <c r="DH8" s="153"/>
      <c r="DI8" s="153"/>
      <c r="DJ8" s="13"/>
      <c r="DK8" s="13"/>
    </row>
    <row r="9" spans="1:115" ht="22.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5"/>
      <c r="CG9" s="139" t="s">
        <v>26</v>
      </c>
      <c r="CH9" s="139"/>
      <c r="CI9" s="139"/>
      <c r="CJ9" s="139"/>
      <c r="CK9" s="139"/>
      <c r="CL9" s="71" t="s">
        <v>27</v>
      </c>
      <c r="CM9" s="89">
        <v>43</v>
      </c>
      <c r="CN9" s="68">
        <f t="shared" si="0"/>
        <v>0</v>
      </c>
      <c r="CO9" s="13"/>
      <c r="CP9" s="15"/>
      <c r="CQ9" s="139" t="s">
        <v>28</v>
      </c>
      <c r="CR9" s="139"/>
      <c r="CS9" s="139"/>
      <c r="CT9" s="139"/>
      <c r="CU9" s="139"/>
      <c r="CV9" s="71" t="s">
        <v>29</v>
      </c>
      <c r="CW9" s="89">
        <v>3.5</v>
      </c>
      <c r="CX9" s="79">
        <f t="shared" si="1"/>
        <v>0</v>
      </c>
      <c r="DA9" s="13"/>
      <c r="DB9" s="13"/>
      <c r="DD9" s="13"/>
      <c r="DE9" s="13"/>
      <c r="DF9" s="153"/>
      <c r="DG9" s="153"/>
      <c r="DH9" s="153"/>
      <c r="DI9" s="153"/>
      <c r="DJ9" s="13"/>
      <c r="DK9" s="13"/>
    </row>
    <row r="10" spans="1:115" ht="22.5"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5"/>
      <c r="CG10" s="139" t="s">
        <v>30</v>
      </c>
      <c r="CH10" s="139"/>
      <c r="CI10" s="139"/>
      <c r="CJ10" s="139"/>
      <c r="CK10" s="139"/>
      <c r="CL10" s="71" t="s">
        <v>31</v>
      </c>
      <c r="CM10" s="89">
        <v>10</v>
      </c>
      <c r="CN10" s="68">
        <f t="shared" si="0"/>
        <v>0</v>
      </c>
      <c r="CO10" s="13"/>
      <c r="CP10" s="15"/>
      <c r="CQ10" s="139" t="s">
        <v>32</v>
      </c>
      <c r="CR10" s="139"/>
      <c r="CS10" s="139"/>
      <c r="CT10" s="139"/>
      <c r="CU10" s="139"/>
      <c r="CV10" s="71" t="s">
        <v>33</v>
      </c>
      <c r="CW10" s="89">
        <v>18.5</v>
      </c>
      <c r="CX10" s="79">
        <f t="shared" si="1"/>
        <v>0</v>
      </c>
      <c r="DA10" s="13"/>
      <c r="DB10" s="13"/>
      <c r="DD10" s="13"/>
      <c r="DE10" s="13"/>
      <c r="DF10" s="153"/>
      <c r="DG10" s="153"/>
      <c r="DH10" s="153"/>
      <c r="DI10" s="153"/>
      <c r="DJ10" s="13"/>
      <c r="DK10" s="13"/>
    </row>
    <row r="11" spans="1:115" ht="22.5"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7"/>
      <c r="CG11" s="174"/>
      <c r="CH11" s="174"/>
      <c r="CI11" s="174"/>
      <c r="CJ11" s="174"/>
      <c r="CK11" s="174"/>
      <c r="CL11" s="4"/>
      <c r="CM11" s="19"/>
      <c r="CN11" s="20"/>
      <c r="CO11" s="13"/>
      <c r="CP11" s="15"/>
      <c r="CQ11" s="139" t="s">
        <v>34</v>
      </c>
      <c r="CR11" s="139"/>
      <c r="CS11" s="139"/>
      <c r="CT11" s="139"/>
      <c r="CU11" s="139"/>
      <c r="CV11" s="71" t="s">
        <v>35</v>
      </c>
      <c r="CW11" s="89">
        <v>12</v>
      </c>
      <c r="CX11" s="79">
        <f t="shared" si="1"/>
        <v>0</v>
      </c>
      <c r="CZ11" s="13"/>
      <c r="DA11" s="13"/>
      <c r="DB11" s="13"/>
      <c r="DC11" s="13"/>
      <c r="DD11" s="13"/>
      <c r="DE11" s="13"/>
      <c r="DF11" s="153"/>
      <c r="DG11" s="153"/>
      <c r="DH11" s="153"/>
      <c r="DI11" s="153"/>
      <c r="DJ11" s="13"/>
      <c r="DK11" s="13"/>
    </row>
    <row r="12" spans="1:115" ht="22.5"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5"/>
      <c r="CG12" s="173" t="s">
        <v>260</v>
      </c>
      <c r="CH12" s="173"/>
      <c r="CI12" s="173"/>
      <c r="CJ12" s="173"/>
      <c r="CK12" s="173"/>
      <c r="CL12" s="71" t="s">
        <v>36</v>
      </c>
      <c r="CM12" s="89">
        <v>91</v>
      </c>
      <c r="CN12" s="101">
        <f t="shared" ref="CN12:CN25" si="2">SUM(CF12*CM12)</f>
        <v>0</v>
      </c>
      <c r="CO12" s="13"/>
      <c r="CP12" s="15"/>
      <c r="CQ12" s="139" t="s">
        <v>37</v>
      </c>
      <c r="CR12" s="139"/>
      <c r="CS12" s="139"/>
      <c r="CT12" s="139"/>
      <c r="CU12" s="139"/>
      <c r="CV12" s="71" t="s">
        <v>38</v>
      </c>
      <c r="CW12" s="89">
        <v>18.5</v>
      </c>
      <c r="CX12" s="79">
        <f t="shared" si="1"/>
        <v>0</v>
      </c>
      <c r="DA12" s="13"/>
      <c r="DB12" s="13"/>
      <c r="DD12" s="13"/>
      <c r="DE12" s="13"/>
      <c r="DF12" s="153"/>
      <c r="DG12" s="153"/>
      <c r="DH12" s="153"/>
      <c r="DI12" s="153"/>
      <c r="DJ12" s="13"/>
      <c r="DK12" s="13"/>
    </row>
    <row r="13" spans="1:115" ht="22.5"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5"/>
      <c r="CG13" s="139" t="s">
        <v>270</v>
      </c>
      <c r="CH13" s="139"/>
      <c r="CI13" s="139"/>
      <c r="CJ13" s="139"/>
      <c r="CK13" s="139"/>
      <c r="CL13" s="71" t="s">
        <v>39</v>
      </c>
      <c r="CM13" s="89">
        <v>48</v>
      </c>
      <c r="CN13" s="68">
        <f t="shared" si="2"/>
        <v>0</v>
      </c>
      <c r="CO13" s="13"/>
      <c r="CP13" s="15"/>
      <c r="CQ13" s="139" t="s">
        <v>40</v>
      </c>
      <c r="CR13" s="139"/>
      <c r="CS13" s="139"/>
      <c r="CT13" s="139"/>
      <c r="CU13" s="139"/>
      <c r="CV13" s="71" t="s">
        <v>41</v>
      </c>
      <c r="CW13" s="89">
        <v>45</v>
      </c>
      <c r="CX13" s="79">
        <f t="shared" si="1"/>
        <v>0</v>
      </c>
      <c r="CZ13" s="13"/>
      <c r="DA13" s="13"/>
      <c r="DB13" s="13"/>
      <c r="DC13" s="13"/>
      <c r="DD13" s="13"/>
      <c r="DE13" s="13"/>
      <c r="DF13" s="153"/>
      <c r="DG13" s="153"/>
      <c r="DH13" s="153"/>
      <c r="DI13" s="153"/>
      <c r="DJ13" s="13"/>
      <c r="DK13" s="13"/>
    </row>
    <row r="14" spans="1:115" ht="22.5"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5"/>
      <c r="CG14" s="139" t="s">
        <v>42</v>
      </c>
      <c r="CH14" s="139"/>
      <c r="CI14" s="139"/>
      <c r="CJ14" s="139"/>
      <c r="CK14" s="139"/>
      <c r="CL14" s="71" t="s">
        <v>43</v>
      </c>
      <c r="CM14" s="89">
        <v>25</v>
      </c>
      <c r="CN14" s="68">
        <f t="shared" si="2"/>
        <v>0</v>
      </c>
      <c r="CO14" s="13"/>
      <c r="CP14" s="17"/>
      <c r="CQ14" s="161"/>
      <c r="CR14" s="161"/>
      <c r="CS14" s="161"/>
      <c r="CT14" s="161"/>
      <c r="CU14" s="161"/>
      <c r="CV14" s="4"/>
      <c r="CW14" s="90"/>
      <c r="CX14" s="91"/>
      <c r="CZ14" s="13"/>
      <c r="DA14" s="13"/>
      <c r="DB14" s="13"/>
      <c r="DC14" s="13"/>
      <c r="DD14" s="13"/>
      <c r="DE14" s="13"/>
      <c r="DF14" s="153"/>
      <c r="DG14" s="153"/>
      <c r="DH14" s="153"/>
      <c r="DI14" s="153"/>
      <c r="DJ14" s="13"/>
      <c r="DK14" s="13"/>
    </row>
    <row r="15" spans="1:115" ht="22.5"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5"/>
      <c r="CG15" s="139" t="s">
        <v>44</v>
      </c>
      <c r="CH15" s="139"/>
      <c r="CI15" s="139"/>
      <c r="CJ15" s="139"/>
      <c r="CK15" s="139"/>
      <c r="CL15" s="71" t="s">
        <v>45</v>
      </c>
      <c r="CM15" s="89">
        <v>11.5</v>
      </c>
      <c r="CN15" s="68">
        <f t="shared" si="2"/>
        <v>0</v>
      </c>
      <c r="CO15" s="13"/>
      <c r="CP15" s="169" t="s">
        <v>46</v>
      </c>
      <c r="CQ15" s="169"/>
      <c r="CR15" s="169"/>
      <c r="CS15" s="169"/>
      <c r="CT15" s="169"/>
      <c r="CU15" s="169"/>
      <c r="CV15" s="169"/>
      <c r="CW15" s="169"/>
      <c r="CX15" s="169"/>
      <c r="DA15" s="13"/>
      <c r="DB15" s="13"/>
      <c r="DD15" s="13"/>
      <c r="DE15" s="13"/>
      <c r="DF15" s="153"/>
      <c r="DG15" s="153"/>
      <c r="DH15" s="153"/>
      <c r="DI15" s="153"/>
      <c r="DJ15" s="13"/>
      <c r="DK15" s="13"/>
    </row>
    <row r="16" spans="1:115" ht="22.5"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5"/>
      <c r="CG16" s="139" t="s">
        <v>47</v>
      </c>
      <c r="CH16" s="139"/>
      <c r="CI16" s="139"/>
      <c r="CJ16" s="139"/>
      <c r="CK16" s="139"/>
      <c r="CL16" s="71" t="s">
        <v>48</v>
      </c>
      <c r="CM16" s="89">
        <v>10</v>
      </c>
      <c r="CN16" s="68">
        <f t="shared" si="2"/>
        <v>0</v>
      </c>
      <c r="CO16" s="13"/>
      <c r="CP16" s="92"/>
      <c r="CQ16" s="160" t="s">
        <v>49</v>
      </c>
      <c r="CR16" s="161"/>
      <c r="CS16" s="161"/>
      <c r="CT16" s="161"/>
      <c r="CU16" s="162"/>
      <c r="CV16" s="93" t="s">
        <v>50</v>
      </c>
      <c r="CW16" s="94">
        <v>35</v>
      </c>
      <c r="CX16" s="65">
        <f t="shared" ref="CX16:CX22" si="3">SUM(CP16*CW16)</f>
        <v>0</v>
      </c>
      <c r="DA16" s="13"/>
      <c r="DB16" s="13"/>
      <c r="DD16" s="13"/>
      <c r="DE16" s="13"/>
      <c r="DF16" s="153"/>
      <c r="DG16" s="153"/>
      <c r="DH16" s="153"/>
      <c r="DI16" s="153"/>
      <c r="DJ16" s="13"/>
      <c r="DK16" s="13"/>
    </row>
    <row r="17" spans="1:115" ht="22.5"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5"/>
      <c r="CG17" s="139" t="s">
        <v>51</v>
      </c>
      <c r="CH17" s="139"/>
      <c r="CI17" s="139"/>
      <c r="CJ17" s="139"/>
      <c r="CK17" s="139"/>
      <c r="CL17" s="71" t="s">
        <v>52</v>
      </c>
      <c r="CM17" s="89">
        <v>15</v>
      </c>
      <c r="CN17" s="68">
        <f t="shared" si="2"/>
        <v>0</v>
      </c>
      <c r="CO17" s="13"/>
      <c r="CP17" s="92"/>
      <c r="CQ17" s="160" t="s">
        <v>275</v>
      </c>
      <c r="CR17" s="161"/>
      <c r="CS17" s="161"/>
      <c r="CT17" s="161"/>
      <c r="CU17" s="162"/>
      <c r="CV17" s="93" t="s">
        <v>274</v>
      </c>
      <c r="CW17" s="94">
        <v>25</v>
      </c>
      <c r="CX17" s="65">
        <f t="shared" si="3"/>
        <v>0</v>
      </c>
      <c r="DA17" s="13"/>
      <c r="DB17" s="13"/>
      <c r="DD17" s="13"/>
      <c r="DE17" s="13"/>
      <c r="DF17" s="153"/>
      <c r="DG17" s="153"/>
      <c r="DH17" s="153"/>
      <c r="DI17" s="153"/>
      <c r="DJ17" s="13"/>
      <c r="DK17" s="13"/>
    </row>
    <row r="18" spans="1:115" ht="22.5"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5"/>
      <c r="CG18" s="139" t="s">
        <v>55</v>
      </c>
      <c r="CH18" s="139"/>
      <c r="CI18" s="139"/>
      <c r="CJ18" s="139"/>
      <c r="CK18" s="139"/>
      <c r="CL18" s="71" t="s">
        <v>56</v>
      </c>
      <c r="CM18" s="89">
        <v>15</v>
      </c>
      <c r="CN18" s="68">
        <f t="shared" si="2"/>
        <v>0</v>
      </c>
      <c r="CO18" s="13"/>
      <c r="CP18" s="92"/>
      <c r="CQ18" s="160" t="s">
        <v>53</v>
      </c>
      <c r="CR18" s="161"/>
      <c r="CS18" s="161"/>
      <c r="CT18" s="161"/>
      <c r="CU18" s="162"/>
      <c r="CV18" s="93" t="s">
        <v>54</v>
      </c>
      <c r="CW18" s="94">
        <v>43</v>
      </c>
      <c r="CX18" s="65">
        <f t="shared" si="3"/>
        <v>0</v>
      </c>
      <c r="CZ18" s="13"/>
      <c r="DA18" s="13"/>
      <c r="DB18" s="13"/>
      <c r="DC18" s="13"/>
      <c r="DD18" s="13"/>
      <c r="DE18" s="13"/>
      <c r="DF18" s="153"/>
      <c r="DG18" s="153"/>
      <c r="DH18" s="153"/>
      <c r="DI18" s="153"/>
      <c r="DJ18" s="13"/>
      <c r="DK18" s="13"/>
    </row>
    <row r="19" spans="1:115" ht="22.5"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5"/>
      <c r="CG19" s="139" t="s">
        <v>59</v>
      </c>
      <c r="CH19" s="139"/>
      <c r="CI19" s="139"/>
      <c r="CJ19" s="139"/>
      <c r="CK19" s="139"/>
      <c r="CL19" s="71" t="s">
        <v>60</v>
      </c>
      <c r="CM19" s="89">
        <v>15</v>
      </c>
      <c r="CN19" s="68">
        <f t="shared" si="2"/>
        <v>0</v>
      </c>
      <c r="CO19" s="13"/>
      <c r="CP19" s="92"/>
      <c r="CQ19" s="160" t="s">
        <v>57</v>
      </c>
      <c r="CR19" s="161"/>
      <c r="CS19" s="161"/>
      <c r="CT19" s="161"/>
      <c r="CU19" s="162"/>
      <c r="CV19" s="93" t="s">
        <v>58</v>
      </c>
      <c r="CW19" s="94">
        <v>43</v>
      </c>
      <c r="CX19" s="65">
        <f t="shared" si="3"/>
        <v>0</v>
      </c>
      <c r="DA19" s="13"/>
      <c r="DB19" s="13"/>
      <c r="DD19" s="13"/>
      <c r="DE19" s="13"/>
      <c r="DF19" s="153"/>
      <c r="DG19" s="153"/>
      <c r="DH19" s="153"/>
      <c r="DI19" s="153"/>
      <c r="DJ19" s="13"/>
      <c r="DK19" s="13"/>
    </row>
    <row r="20" spans="1:115" ht="22.5"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5"/>
      <c r="CG20" s="139" t="s">
        <v>258</v>
      </c>
      <c r="CH20" s="139"/>
      <c r="CI20" s="139"/>
      <c r="CJ20" s="139"/>
      <c r="CK20" s="139"/>
      <c r="CL20" s="71" t="s">
        <v>63</v>
      </c>
      <c r="CM20" s="89">
        <v>74</v>
      </c>
      <c r="CN20" s="68">
        <f t="shared" si="2"/>
        <v>0</v>
      </c>
      <c r="CO20" s="13"/>
      <c r="CP20" s="92"/>
      <c r="CQ20" s="160" t="s">
        <v>61</v>
      </c>
      <c r="CR20" s="161"/>
      <c r="CS20" s="161"/>
      <c r="CT20" s="161"/>
      <c r="CU20" s="162"/>
      <c r="CV20" s="93" t="s">
        <v>62</v>
      </c>
      <c r="CW20" s="94">
        <v>56</v>
      </c>
      <c r="CX20" s="65">
        <f t="shared" si="3"/>
        <v>0</v>
      </c>
      <c r="CZ20" s="13"/>
      <c r="DA20" s="13"/>
      <c r="DB20" s="13"/>
      <c r="DC20" s="13"/>
      <c r="DD20" s="13"/>
      <c r="DE20" s="13"/>
      <c r="DF20" s="153"/>
      <c r="DG20" s="153"/>
      <c r="DH20" s="22"/>
      <c r="DI20" s="22"/>
      <c r="DJ20" s="13"/>
      <c r="DK20" s="13"/>
    </row>
    <row r="21" spans="1:115" ht="22.5"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5"/>
      <c r="CG21" s="139" t="s">
        <v>66</v>
      </c>
      <c r="CH21" s="139"/>
      <c r="CI21" s="139"/>
      <c r="CJ21" s="139"/>
      <c r="CK21" s="139"/>
      <c r="CL21" s="71" t="s">
        <v>67</v>
      </c>
      <c r="CM21" s="89">
        <v>38</v>
      </c>
      <c r="CN21" s="68">
        <f t="shared" si="2"/>
        <v>0</v>
      </c>
      <c r="CO21" s="13"/>
      <c r="CP21" s="92"/>
      <c r="CQ21" s="160" t="s">
        <v>64</v>
      </c>
      <c r="CR21" s="161"/>
      <c r="CS21" s="161"/>
      <c r="CT21" s="161"/>
      <c r="CU21" s="162"/>
      <c r="CV21" s="93" t="s">
        <v>65</v>
      </c>
      <c r="CW21" s="94">
        <v>56</v>
      </c>
      <c r="CX21" s="65">
        <f t="shared" si="3"/>
        <v>0</v>
      </c>
      <c r="CZ21" s="13"/>
      <c r="DA21" s="13"/>
      <c r="DB21" s="13"/>
      <c r="DC21" s="13"/>
      <c r="DD21" s="13"/>
      <c r="DE21" s="13"/>
      <c r="DF21" s="153"/>
      <c r="DG21" s="153"/>
      <c r="DH21" s="22"/>
      <c r="DI21" s="22"/>
      <c r="DJ21" s="13"/>
    </row>
    <row r="22" spans="1:115" ht="22.5"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5"/>
      <c r="CG22" s="139" t="s">
        <v>69</v>
      </c>
      <c r="CH22" s="139"/>
      <c r="CI22" s="139"/>
      <c r="CJ22" s="139"/>
      <c r="CK22" s="139"/>
      <c r="CL22" s="71" t="s">
        <v>70</v>
      </c>
      <c r="CM22" s="89">
        <v>91</v>
      </c>
      <c r="CN22" s="68">
        <f t="shared" si="2"/>
        <v>0</v>
      </c>
      <c r="CO22" s="13"/>
      <c r="CP22" s="92"/>
      <c r="CQ22" s="160" t="s">
        <v>294</v>
      </c>
      <c r="CR22" s="161"/>
      <c r="CS22" s="161"/>
      <c r="CT22" s="161"/>
      <c r="CU22" s="162"/>
      <c r="CV22" s="93" t="s">
        <v>68</v>
      </c>
      <c r="CW22" s="94">
        <v>175</v>
      </c>
      <c r="CX22" s="65">
        <f t="shared" si="3"/>
        <v>0</v>
      </c>
      <c r="CZ22" s="13"/>
      <c r="DA22" s="13"/>
      <c r="DB22" s="13"/>
      <c r="DC22" s="13"/>
      <c r="DD22" s="13"/>
      <c r="DF22" s="153"/>
      <c r="DG22" s="153"/>
      <c r="DH22" s="22"/>
      <c r="DI22" s="22"/>
      <c r="DJ22" s="13"/>
    </row>
    <row r="23" spans="1:115" ht="22.5"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5"/>
      <c r="CG23" s="139" t="s">
        <v>72</v>
      </c>
      <c r="CH23" s="139"/>
      <c r="CI23" s="139"/>
      <c r="CJ23" s="139"/>
      <c r="CK23" s="139"/>
      <c r="CL23" s="71" t="s">
        <v>73</v>
      </c>
      <c r="CM23" s="89">
        <v>56</v>
      </c>
      <c r="CN23" s="68">
        <f t="shared" si="2"/>
        <v>0</v>
      </c>
      <c r="CO23" s="13"/>
      <c r="CP23" s="92"/>
      <c r="CQ23" s="160" t="s">
        <v>306</v>
      </c>
      <c r="CR23" s="161"/>
      <c r="CS23" s="161"/>
      <c r="CT23" s="161"/>
      <c r="CU23" s="162"/>
      <c r="CV23" s="93" t="s">
        <v>295</v>
      </c>
      <c r="CW23" s="94">
        <f>SUM(CW22)*1.5</f>
        <v>262.5</v>
      </c>
      <c r="CX23" s="65">
        <f t="shared" ref="CX23" si="4">SUM(CP23*CW23)</f>
        <v>0</v>
      </c>
      <c r="CY23" s="127"/>
      <c r="CZ23" s="13"/>
      <c r="DA23" s="13"/>
      <c r="DB23" s="13"/>
      <c r="DC23" s="13"/>
      <c r="DD23" s="13"/>
      <c r="DF23" s="153"/>
      <c r="DG23" s="153"/>
      <c r="DH23" s="22"/>
      <c r="DI23" s="22"/>
      <c r="DJ23" s="13"/>
    </row>
    <row r="24" spans="1:115" ht="22.5"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5"/>
      <c r="CG24" s="139" t="s">
        <v>74</v>
      </c>
      <c r="CH24" s="139"/>
      <c r="CI24" s="139"/>
      <c r="CJ24" s="139"/>
      <c r="CK24" s="139"/>
      <c r="CL24" s="71" t="s">
        <v>75</v>
      </c>
      <c r="CM24" s="89">
        <v>48</v>
      </c>
      <c r="CN24" s="68">
        <f t="shared" si="2"/>
        <v>0</v>
      </c>
      <c r="CO24" s="23"/>
      <c r="CP24" s="154" t="s">
        <v>76</v>
      </c>
      <c r="CQ24" s="155"/>
      <c r="CR24" s="155"/>
      <c r="CS24" s="156"/>
      <c r="CT24" s="157">
        <f>SUM(CN4+CN5+CN6+CN7+CN8+CN9+CN10+CN12+CN13+CN14+CN15+CN16+CN17+CN18+CN19+CN20+CN21+CN22+CN23+CN24+CN25+CX5+CX6+CX7+CX8+CX9+CX10+CX11+CX12+CX13+CX16+CX17+CX18+CX19+CX20+CX21+CX22+CX23)</f>
        <v>0</v>
      </c>
      <c r="CU24" s="158"/>
      <c r="CV24" s="159" t="s">
        <v>77</v>
      </c>
      <c r="CW24" s="156"/>
      <c r="CX24" s="96">
        <f>SUM(CT24+CT25)*0.2</f>
        <v>0</v>
      </c>
      <c r="CY24" s="127"/>
      <c r="CZ24" s="13"/>
      <c r="DA24" s="13"/>
      <c r="DB24" s="13"/>
      <c r="DC24" s="13"/>
      <c r="DD24" s="13"/>
      <c r="DE24" s="13"/>
      <c r="DF24" s="153"/>
      <c r="DG24" s="153"/>
      <c r="DH24" s="22"/>
      <c r="DI24" s="22"/>
      <c r="DJ24" s="13"/>
    </row>
    <row r="25" spans="1:115" ht="22.5"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15"/>
      <c r="CG25" s="139" t="s">
        <v>78</v>
      </c>
      <c r="CH25" s="139"/>
      <c r="CI25" s="139"/>
      <c r="CJ25" s="139"/>
      <c r="CK25" s="139"/>
      <c r="CL25" s="71" t="s">
        <v>79</v>
      </c>
      <c r="CM25" s="89">
        <v>26.5</v>
      </c>
      <c r="CN25" s="68">
        <f t="shared" si="2"/>
        <v>0</v>
      </c>
      <c r="CO25" s="23"/>
      <c r="CP25" s="140" t="s">
        <v>80</v>
      </c>
      <c r="CQ25" s="141"/>
      <c r="CR25" s="141"/>
      <c r="CS25" s="142"/>
      <c r="CT25" s="143">
        <v>0</v>
      </c>
      <c r="CU25" s="144"/>
      <c r="CV25" s="145" t="s">
        <v>8</v>
      </c>
      <c r="CW25" s="146"/>
      <c r="CX25" s="120">
        <f>SUM(CT24+CX24+CT25)</f>
        <v>0</v>
      </c>
      <c r="CZ25" s="13"/>
      <c r="DA25" s="13"/>
      <c r="DB25" s="13"/>
      <c r="DC25" s="13"/>
      <c r="DD25" s="13"/>
      <c r="DE25" s="13"/>
      <c r="DF25" s="13"/>
      <c r="DG25" s="13"/>
      <c r="DH25" s="13"/>
      <c r="DI25" s="13"/>
      <c r="DJ25" s="13"/>
    </row>
    <row r="26" spans="1:115" ht="23.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7"/>
      <c r="CG26" s="13"/>
      <c r="CH26" s="13"/>
      <c r="CI26" s="13"/>
      <c r="CJ26" s="13"/>
      <c r="CK26" s="13"/>
      <c r="CL26" s="4"/>
      <c r="CM26" s="19"/>
      <c r="CN26" s="20"/>
      <c r="CO26" s="23"/>
      <c r="CP26" s="24"/>
      <c r="CQ26" s="24"/>
      <c r="CR26" s="24"/>
      <c r="CS26" s="24"/>
      <c r="CT26" s="24"/>
      <c r="CU26" s="24"/>
      <c r="CZ26" s="13"/>
      <c r="DA26" s="13"/>
      <c r="DB26" s="13"/>
      <c r="DC26" s="13"/>
      <c r="DD26" s="13"/>
      <c r="DE26" s="13"/>
      <c r="DF26" s="13"/>
      <c r="DG26" s="13"/>
      <c r="DH26" s="13"/>
      <c r="DI26" s="13"/>
      <c r="DJ26" s="13"/>
    </row>
    <row r="27" spans="1:115"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47" t="s">
        <v>265</v>
      </c>
      <c r="CG27" s="147"/>
      <c r="CH27" s="147"/>
      <c r="CI27" s="147"/>
      <c r="CJ27" s="147"/>
      <c r="CK27" s="147"/>
      <c r="CL27" s="147"/>
      <c r="CM27" s="147"/>
      <c r="CN27" s="147"/>
      <c r="CO27" s="147"/>
      <c r="CP27" s="147"/>
      <c r="CQ27" s="147"/>
      <c r="CR27" s="147"/>
      <c r="CS27" s="147"/>
      <c r="CT27" s="147"/>
      <c r="CU27" s="147"/>
      <c r="CV27" s="147"/>
      <c r="CW27" s="147"/>
      <c r="CX27" s="147"/>
      <c r="CZ27" s="13"/>
      <c r="DA27" s="13"/>
      <c r="DB27" s="13"/>
      <c r="DC27" s="13"/>
      <c r="DD27" s="13"/>
      <c r="DE27" s="13"/>
      <c r="DF27" s="13"/>
      <c r="DG27" s="13"/>
      <c r="DH27" s="13"/>
      <c r="DI27" s="13"/>
      <c r="DJ27" s="13"/>
    </row>
    <row r="28" spans="1:115" ht="23.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47"/>
      <c r="CG28" s="147"/>
      <c r="CH28" s="147"/>
      <c r="CI28" s="147"/>
      <c r="CJ28" s="147"/>
      <c r="CK28" s="147"/>
      <c r="CL28" s="147"/>
      <c r="CM28" s="147"/>
      <c r="CN28" s="147"/>
      <c r="CO28" s="147"/>
      <c r="CP28" s="147"/>
      <c r="CQ28" s="147"/>
      <c r="CR28" s="147"/>
      <c r="CS28" s="147"/>
      <c r="CT28" s="147"/>
      <c r="CU28" s="147"/>
      <c r="CV28" s="147"/>
      <c r="CW28" s="147"/>
      <c r="CX28" s="147"/>
      <c r="CZ28" s="13"/>
      <c r="DA28" s="13"/>
      <c r="DB28" s="13"/>
      <c r="DC28" s="13"/>
      <c r="DD28" s="13"/>
      <c r="DE28" s="13"/>
      <c r="DF28" s="13"/>
      <c r="DG28" s="13"/>
      <c r="DH28" s="13"/>
      <c r="DI28" s="13"/>
      <c r="DJ28" s="13"/>
    </row>
    <row r="29" spans="1:115" ht="23.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48" t="s">
        <v>278</v>
      </c>
      <c r="CG29" s="148"/>
      <c r="CH29" s="148"/>
      <c r="CI29" s="148"/>
      <c r="CJ29" s="148"/>
      <c r="CK29" s="148"/>
      <c r="CL29" s="148"/>
      <c r="CM29" s="148"/>
      <c r="CN29" s="148"/>
      <c r="CO29" s="148"/>
      <c r="CP29" s="148"/>
      <c r="CQ29" s="148"/>
      <c r="CR29" s="148"/>
      <c r="CS29" s="148"/>
      <c r="CT29" s="148"/>
      <c r="CU29" s="148"/>
      <c r="CV29" s="148"/>
      <c r="CW29" s="148"/>
      <c r="CX29" s="148"/>
      <c r="CZ29" s="13"/>
      <c r="DA29" s="13"/>
      <c r="DB29" s="13"/>
      <c r="DC29" s="13"/>
      <c r="DD29" s="13"/>
      <c r="DF29" s="13"/>
      <c r="DG29" s="13"/>
      <c r="DH29" s="13"/>
      <c r="DI29" s="13"/>
      <c r="DJ29" s="13"/>
    </row>
    <row r="30" spans="1:115" ht="23.1"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149"/>
      <c r="CG30" s="149"/>
      <c r="CH30" s="149"/>
      <c r="CI30" s="149"/>
      <c r="CJ30" s="149"/>
      <c r="CK30" s="149"/>
      <c r="CL30" s="149"/>
      <c r="CM30" s="149"/>
      <c r="CN30" s="149"/>
      <c r="CO30" s="149"/>
      <c r="CP30" s="149"/>
      <c r="CQ30" s="149"/>
      <c r="CR30" s="149"/>
      <c r="CS30" s="149"/>
      <c r="CT30" s="149"/>
      <c r="CU30" s="149"/>
      <c r="CV30" s="149"/>
      <c r="CW30" s="149"/>
      <c r="CX30" s="149"/>
      <c r="CZ30" s="13"/>
      <c r="DA30" s="13"/>
      <c r="DB30" s="13"/>
      <c r="DC30" s="13"/>
      <c r="DD30" s="13"/>
      <c r="DE30" s="13"/>
      <c r="DF30" s="13"/>
      <c r="DG30" s="13"/>
      <c r="DH30" s="13"/>
      <c r="DI30" s="13"/>
      <c r="DJ30" s="13"/>
    </row>
    <row r="31" spans="1:115" ht="23.1"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52" t="s">
        <v>285</v>
      </c>
      <c r="CG31" s="152"/>
      <c r="CH31" s="152"/>
      <c r="CI31" s="152" t="s">
        <v>286</v>
      </c>
      <c r="CJ31" s="152"/>
      <c r="CK31" s="152"/>
      <c r="CL31" s="152" t="s">
        <v>287</v>
      </c>
      <c r="CM31" s="152"/>
      <c r="CN31" s="152" t="s">
        <v>288</v>
      </c>
      <c r="CO31" s="152"/>
      <c r="CP31" s="152"/>
      <c r="CQ31" s="152" t="s">
        <v>289</v>
      </c>
      <c r="CR31" s="152"/>
      <c r="CS31" s="152"/>
      <c r="CT31" s="152" t="s">
        <v>290</v>
      </c>
      <c r="CU31" s="152"/>
      <c r="CV31" s="152"/>
      <c r="CW31" s="152" t="s">
        <v>291</v>
      </c>
      <c r="CX31" s="152"/>
      <c r="CZ31" s="13"/>
      <c r="DA31" s="13"/>
      <c r="DB31" s="13"/>
      <c r="DC31" s="13"/>
      <c r="DD31" s="13"/>
      <c r="DE31" s="13"/>
      <c r="DF31" s="13"/>
      <c r="DG31" s="13"/>
      <c r="DH31" s="13"/>
    </row>
    <row r="32" spans="1:115" ht="22.9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50" t="s">
        <v>81</v>
      </c>
      <c r="CG32" s="150"/>
      <c r="CH32" s="150"/>
      <c r="CI32" s="151" t="s">
        <v>82</v>
      </c>
      <c r="CJ32" s="151"/>
      <c r="CK32" s="151"/>
      <c r="CL32" s="134"/>
      <c r="CM32" s="134"/>
      <c r="CN32" s="134"/>
      <c r="CO32" s="134"/>
      <c r="CP32" s="132" t="s">
        <v>83</v>
      </c>
      <c r="CQ32" s="132"/>
      <c r="CR32" s="132"/>
      <c r="CS32" s="132"/>
      <c r="CT32" s="132"/>
      <c r="CU32" s="136"/>
      <c r="CV32" s="136"/>
      <c r="CW32" s="136"/>
      <c r="CX32" s="136"/>
      <c r="CZ32" s="13"/>
      <c r="DA32" s="13"/>
      <c r="DB32" s="13"/>
      <c r="DC32" s="13"/>
      <c r="DD32" s="13"/>
      <c r="DE32" s="13"/>
      <c r="DF32" s="13"/>
      <c r="DG32" s="13"/>
      <c r="DH32" s="13"/>
    </row>
    <row r="33" spans="1:112" ht="22.9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32" t="s">
        <v>84</v>
      </c>
      <c r="CG33" s="132"/>
      <c r="CH33" s="132"/>
      <c r="CI33" s="132"/>
      <c r="CJ33" s="132"/>
      <c r="CK33" s="132"/>
      <c r="CL33" s="137"/>
      <c r="CM33" s="137"/>
      <c r="CN33" s="137"/>
      <c r="CO33" s="137"/>
      <c r="CP33" s="26"/>
      <c r="CQ33" s="26"/>
      <c r="CR33" s="27"/>
      <c r="CS33" s="27"/>
      <c r="CT33" s="27"/>
      <c r="CU33" s="27"/>
      <c r="CV33" s="27"/>
      <c r="CW33" s="27"/>
      <c r="CX33" s="27"/>
      <c r="CZ33" s="13"/>
      <c r="DA33" s="13"/>
      <c r="DB33" s="13"/>
      <c r="DC33" s="13"/>
      <c r="DD33" s="13"/>
      <c r="DE33" s="13"/>
      <c r="DF33" s="13"/>
      <c r="DG33" s="13"/>
      <c r="DH33" s="13"/>
    </row>
    <row r="34" spans="1:112" ht="22.9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9"/>
      <c r="CF34" s="132" t="s">
        <v>85</v>
      </c>
      <c r="CG34" s="132"/>
      <c r="CH34" s="132"/>
      <c r="CI34" s="132"/>
      <c r="CJ34" s="132"/>
      <c r="CK34" s="132"/>
      <c r="CL34" s="134"/>
      <c r="CM34" s="134"/>
      <c r="CN34" s="134"/>
      <c r="CO34" s="134"/>
      <c r="CP34" s="134"/>
      <c r="CQ34" s="134"/>
      <c r="CR34" s="134"/>
      <c r="CS34" s="134"/>
      <c r="CT34" s="134"/>
      <c r="CU34" s="134"/>
      <c r="CV34" s="134"/>
      <c r="CW34" s="134"/>
      <c r="CX34" s="134"/>
      <c r="CZ34" s="13"/>
      <c r="DA34" s="13"/>
      <c r="DB34" s="13"/>
      <c r="DC34" s="13"/>
      <c r="DD34" s="13"/>
      <c r="DE34" s="13"/>
      <c r="DF34" s="13"/>
      <c r="DG34" s="13"/>
      <c r="DH34" s="13"/>
    </row>
    <row r="35" spans="1:112" ht="22.9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30"/>
      <c r="CG35" s="30"/>
      <c r="CH35" s="30"/>
      <c r="CI35" s="30"/>
      <c r="CJ35" s="30"/>
      <c r="CK35" s="30"/>
      <c r="CL35" s="134"/>
      <c r="CM35" s="134"/>
      <c r="CN35" s="134"/>
      <c r="CO35" s="134"/>
      <c r="CP35" s="132" t="s">
        <v>86</v>
      </c>
      <c r="CQ35" s="132"/>
      <c r="CR35" s="132"/>
      <c r="CS35" s="132"/>
      <c r="CT35" s="132"/>
      <c r="CU35" s="138"/>
      <c r="CV35" s="138"/>
      <c r="CW35" s="138"/>
      <c r="CX35" s="138"/>
      <c r="CZ35" s="13"/>
      <c r="DA35" s="13"/>
      <c r="DB35" s="13"/>
      <c r="DC35" s="13"/>
      <c r="DD35" s="13"/>
      <c r="DE35" s="13"/>
      <c r="DF35" s="13"/>
      <c r="DG35" s="13"/>
      <c r="DH35" s="13"/>
    </row>
    <row r="36" spans="1:112" ht="22.95" customHeight="1" x14ac:dyDescent="0.25">
      <c r="CF36" s="132" t="s">
        <v>87</v>
      </c>
      <c r="CG36" s="132"/>
      <c r="CH36" s="132"/>
      <c r="CI36" s="132"/>
      <c r="CJ36" s="132"/>
      <c r="CK36" s="132"/>
      <c r="CL36" s="136"/>
      <c r="CM36" s="136"/>
      <c r="CN36" s="136"/>
      <c r="CO36" s="136"/>
      <c r="CP36" s="132" t="s">
        <v>88</v>
      </c>
      <c r="CQ36" s="132"/>
      <c r="CR36" s="132"/>
      <c r="CS36" s="132"/>
      <c r="CT36" s="132"/>
      <c r="CU36" s="136"/>
      <c r="CV36" s="136"/>
      <c r="CW36" s="136"/>
      <c r="CX36" s="136"/>
      <c r="CZ36" s="13"/>
      <c r="DA36" s="13"/>
      <c r="DB36" s="13"/>
      <c r="DC36" s="13"/>
      <c r="DD36" s="13"/>
      <c r="DE36" s="13"/>
      <c r="DF36" s="13"/>
      <c r="DG36" s="13"/>
      <c r="DH36" s="13"/>
    </row>
    <row r="37" spans="1:112" ht="22.95" customHeight="1" x14ac:dyDescent="0.25">
      <c r="CF37" s="132" t="s">
        <v>89</v>
      </c>
      <c r="CG37" s="132"/>
      <c r="CH37" s="132"/>
      <c r="CI37" s="132"/>
      <c r="CJ37" s="132"/>
      <c r="CK37" s="132"/>
      <c r="CL37" s="133"/>
      <c r="CM37" s="133"/>
      <c r="CN37" s="133"/>
      <c r="CO37" s="133"/>
      <c r="CP37" s="133"/>
      <c r="CQ37" s="133"/>
      <c r="CR37" s="133"/>
      <c r="CS37" s="133"/>
      <c r="CT37" s="133"/>
      <c r="CU37" s="133"/>
      <c r="CV37" s="133"/>
      <c r="CW37" s="133"/>
      <c r="CX37" s="133"/>
      <c r="DD37" s="13"/>
      <c r="DE37" s="13"/>
      <c r="DF37" s="13"/>
      <c r="DG37" s="13"/>
      <c r="DH37" s="13"/>
    </row>
    <row r="38" spans="1:112" ht="22.95" customHeight="1" x14ac:dyDescent="0.25">
      <c r="CF38" s="30"/>
      <c r="CG38" s="30"/>
      <c r="CH38" s="30"/>
      <c r="CI38" s="30"/>
      <c r="CJ38" s="30"/>
      <c r="CK38" s="30"/>
      <c r="CL38" s="30"/>
      <c r="CM38" s="30"/>
      <c r="CN38" s="30"/>
      <c r="CO38" s="27"/>
      <c r="CP38" s="30"/>
      <c r="CQ38" s="30"/>
      <c r="CR38" s="30"/>
      <c r="CS38" s="30"/>
      <c r="CT38" s="30"/>
      <c r="CU38" s="30"/>
      <c r="CV38" s="30"/>
      <c r="CW38" s="30"/>
      <c r="CX38" s="30"/>
      <c r="DD38" s="13"/>
      <c r="DE38" s="13"/>
      <c r="DF38" s="13"/>
      <c r="DG38" s="13"/>
      <c r="DH38" s="13"/>
    </row>
    <row r="39" spans="1:112" ht="22.95" customHeight="1" x14ac:dyDescent="0.25">
      <c r="CF39" s="135" t="s">
        <v>90</v>
      </c>
      <c r="CG39" s="135"/>
      <c r="CH39" s="135"/>
      <c r="CI39" s="132" t="s">
        <v>91</v>
      </c>
      <c r="CJ39" s="132"/>
      <c r="CK39" s="132"/>
      <c r="CL39" s="134"/>
      <c r="CM39" s="134"/>
      <c r="CN39" s="134"/>
      <c r="CO39" s="134"/>
      <c r="CP39" s="132" t="s">
        <v>92</v>
      </c>
      <c r="CQ39" s="132"/>
      <c r="CR39" s="132"/>
      <c r="CS39" s="132"/>
      <c r="CT39" s="132"/>
      <c r="CU39" s="136"/>
      <c r="CV39" s="136"/>
      <c r="CW39" s="136"/>
      <c r="CX39" s="136"/>
      <c r="DD39" s="13"/>
      <c r="DE39" s="13"/>
      <c r="DF39" s="13"/>
      <c r="DG39" s="13"/>
      <c r="DH39" s="13"/>
    </row>
    <row r="40" spans="1:112" ht="22.95" customHeight="1" x14ac:dyDescent="0.25">
      <c r="CF40" s="132" t="s">
        <v>93</v>
      </c>
      <c r="CG40" s="132"/>
      <c r="CH40" s="132"/>
      <c r="CI40" s="132"/>
      <c r="CJ40" s="132"/>
      <c r="CK40" s="132"/>
      <c r="CL40" s="134"/>
      <c r="CM40" s="134"/>
      <c r="CN40" s="134"/>
      <c r="CO40" s="134"/>
      <c r="CP40" s="134"/>
      <c r="CQ40" s="134"/>
      <c r="CR40" s="134"/>
      <c r="CS40" s="134"/>
      <c r="CT40" s="134"/>
      <c r="CU40" s="134"/>
      <c r="CV40" s="134"/>
      <c r="CW40" s="134"/>
      <c r="CX40" s="134"/>
      <c r="DD40" s="13"/>
      <c r="DE40" s="13"/>
      <c r="DF40" s="13"/>
      <c r="DG40" s="13"/>
      <c r="DH40" s="13"/>
    </row>
    <row r="41" spans="1:112" ht="22.95" customHeight="1" x14ac:dyDescent="0.25">
      <c r="CF41" s="30"/>
      <c r="CG41" s="30"/>
      <c r="CH41" s="30"/>
      <c r="CI41" s="30"/>
      <c r="CJ41" s="30"/>
      <c r="CK41" s="30"/>
      <c r="CL41" s="134"/>
      <c r="CM41" s="134"/>
      <c r="CN41" s="134"/>
      <c r="CO41" s="134"/>
      <c r="CP41" s="132" t="s">
        <v>86</v>
      </c>
      <c r="CQ41" s="132"/>
      <c r="CR41" s="132"/>
      <c r="CS41" s="132"/>
      <c r="CT41" s="132"/>
      <c r="CU41" s="134"/>
      <c r="CV41" s="134"/>
      <c r="CW41" s="134"/>
      <c r="CX41" s="134"/>
      <c r="DD41" s="13"/>
      <c r="DE41" s="13"/>
      <c r="DF41" s="13"/>
      <c r="DG41" s="13"/>
      <c r="DH41" s="13"/>
    </row>
    <row r="42" spans="1:112" ht="22.95" customHeight="1" x14ac:dyDescent="0.3">
      <c r="CF42" s="25"/>
      <c r="CG42" s="25"/>
      <c r="CH42" s="25"/>
      <c r="CI42" s="25"/>
      <c r="CJ42" s="25"/>
      <c r="CK42" s="25"/>
      <c r="CL42" s="31"/>
      <c r="CM42" s="31"/>
      <c r="CN42" s="31"/>
      <c r="CO42" s="31"/>
      <c r="CP42" s="25"/>
      <c r="CQ42" s="25"/>
      <c r="CR42" s="25"/>
      <c r="CS42" s="25"/>
      <c r="CT42" s="25"/>
      <c r="CU42" s="25"/>
      <c r="CV42" s="25"/>
      <c r="CW42" s="25"/>
      <c r="CX42" s="25"/>
    </row>
    <row r="43" spans="1:112" ht="22.95" customHeight="1" x14ac:dyDescent="0.25">
      <c r="A43" s="135" t="s">
        <v>279</v>
      </c>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row>
    <row r="44" spans="1:112" ht="22.95" customHeight="1" x14ac:dyDescent="0.25">
      <c r="CF44" s="30"/>
      <c r="CG44" s="30"/>
      <c r="CH44" s="30"/>
      <c r="CI44" s="30"/>
      <c r="CJ44" s="30"/>
      <c r="CK44" s="62"/>
      <c r="CL44" s="61"/>
      <c r="CM44" s="32"/>
      <c r="CN44" s="32"/>
      <c r="CO44" s="25"/>
      <c r="CP44" s="32"/>
      <c r="CQ44" s="32"/>
      <c r="CR44" s="32"/>
      <c r="CS44" s="32"/>
      <c r="CT44" s="32"/>
      <c r="CU44" s="32"/>
      <c r="CV44" s="32"/>
      <c r="CW44" s="32"/>
      <c r="CX44" s="32"/>
    </row>
    <row r="45" spans="1:112" ht="22.95" customHeight="1" x14ac:dyDescent="0.25">
      <c r="CF45" s="125" t="s">
        <v>1</v>
      </c>
      <c r="CG45" s="125"/>
      <c r="CH45" s="125"/>
      <c r="CI45" s="125"/>
      <c r="CJ45" s="125"/>
      <c r="CK45" s="125"/>
      <c r="CL45" s="125"/>
      <c r="CM45" s="125"/>
      <c r="CN45" s="125"/>
      <c r="CO45" s="125"/>
      <c r="CP45" s="125"/>
      <c r="CQ45" s="125"/>
      <c r="CR45" s="125"/>
      <c r="CS45" s="125"/>
      <c r="CT45" s="125"/>
      <c r="CU45" s="125"/>
      <c r="CV45" s="125"/>
      <c r="CW45" s="125"/>
      <c r="CX45" s="125"/>
    </row>
    <row r="46" spans="1:112" ht="22.95" customHeight="1" x14ac:dyDescent="0.25">
      <c r="CF46" s="126" t="s">
        <v>262</v>
      </c>
      <c r="CG46" s="126"/>
      <c r="CH46" s="126"/>
      <c r="CI46" s="126"/>
      <c r="CJ46" s="126"/>
      <c r="CK46" s="126"/>
      <c r="CL46" s="126"/>
      <c r="CM46" s="126"/>
      <c r="CN46" s="126"/>
      <c r="CO46" s="126"/>
      <c r="CP46" s="126"/>
      <c r="CQ46" s="126"/>
      <c r="CR46" s="126"/>
      <c r="CS46" s="126"/>
      <c r="CT46" s="126"/>
      <c r="CU46" s="126"/>
      <c r="CV46" s="126"/>
      <c r="CW46" s="126"/>
      <c r="CX46" s="126"/>
    </row>
    <row r="47" spans="1:112" ht="22.95" customHeight="1" x14ac:dyDescent="0.25">
      <c r="CO47" s="33"/>
    </row>
    <row r="48" spans="1:112" ht="22.95"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sheetData>
  <sheetProtection selectLockedCells="1" selectUnlockedCells="1"/>
  <mergeCells count="128">
    <mergeCell ref="CG24:CK24"/>
    <mergeCell ref="CG23:CK23"/>
    <mergeCell ref="CG19:CK19"/>
    <mergeCell ref="CG21:CK21"/>
    <mergeCell ref="CG22:CK22"/>
    <mergeCell ref="CG12:CK12"/>
    <mergeCell ref="CG13:CK13"/>
    <mergeCell ref="CG10:CK10"/>
    <mergeCell ref="CG11:CK11"/>
    <mergeCell ref="CG15:CK15"/>
    <mergeCell ref="CP15:CX15"/>
    <mergeCell ref="CG17:CK17"/>
    <mergeCell ref="CG18:CK18"/>
    <mergeCell ref="CG16:CK16"/>
    <mergeCell ref="CQ21:CU21"/>
    <mergeCell ref="CG20:CK20"/>
    <mergeCell ref="CQ20:CU20"/>
    <mergeCell ref="CG4:CK4"/>
    <mergeCell ref="CQ4:CU4"/>
    <mergeCell ref="CG5:CK5"/>
    <mergeCell ref="CQ5:CU5"/>
    <mergeCell ref="CG14:CK14"/>
    <mergeCell ref="CQ16:CU16"/>
    <mergeCell ref="CQ18:CU18"/>
    <mergeCell ref="CQ17:CU17"/>
    <mergeCell ref="CQ19:CU19"/>
    <mergeCell ref="CQ12:CU12"/>
    <mergeCell ref="CQ13:CU13"/>
    <mergeCell ref="CQ10:CU10"/>
    <mergeCell ref="CQ14:CU14"/>
    <mergeCell ref="CQ11:CU11"/>
    <mergeCell ref="CI1:CW1"/>
    <mergeCell ref="CF1:CH1"/>
    <mergeCell ref="DH8:DI8"/>
    <mergeCell ref="CG9:CK9"/>
    <mergeCell ref="CQ9:CU9"/>
    <mergeCell ref="DF9:DG9"/>
    <mergeCell ref="DH9:DI9"/>
    <mergeCell ref="CG8:CK8"/>
    <mergeCell ref="CQ8:CU8"/>
    <mergeCell ref="DF8:DG8"/>
    <mergeCell ref="CF2:CX2"/>
    <mergeCell ref="CG3:CK3"/>
    <mergeCell ref="CQ3:CU3"/>
    <mergeCell ref="DF5:DG5"/>
    <mergeCell ref="DH5:DI5"/>
    <mergeCell ref="DH6:DI6"/>
    <mergeCell ref="CG7:CK7"/>
    <mergeCell ref="CQ7:CU7"/>
    <mergeCell ref="DF7:DG7"/>
    <mergeCell ref="DH7:DI7"/>
    <mergeCell ref="CG6:CK6"/>
    <mergeCell ref="CQ6:CU6"/>
    <mergeCell ref="DF6:DG6"/>
    <mergeCell ref="DH10:DI10"/>
    <mergeCell ref="DF11:DG11"/>
    <mergeCell ref="DH11:DI11"/>
    <mergeCell ref="DF10:DG10"/>
    <mergeCell ref="DH12:DI12"/>
    <mergeCell ref="DF13:DG13"/>
    <mergeCell ref="DH13:DI13"/>
    <mergeCell ref="DF12:DG12"/>
    <mergeCell ref="DF18:DG18"/>
    <mergeCell ref="DF16:DG16"/>
    <mergeCell ref="DH18:DI18"/>
    <mergeCell ref="DF14:DG14"/>
    <mergeCell ref="DF17:DG17"/>
    <mergeCell ref="DH14:DI14"/>
    <mergeCell ref="DF15:DG15"/>
    <mergeCell ref="DH15:DI15"/>
    <mergeCell ref="DH16:DI16"/>
    <mergeCell ref="DF19:DG19"/>
    <mergeCell ref="DH17:DI17"/>
    <mergeCell ref="DH19:DI19"/>
    <mergeCell ref="DF21:DG22"/>
    <mergeCell ref="DF20:DG20"/>
    <mergeCell ref="CY23:CY24"/>
    <mergeCell ref="DF23:DG23"/>
    <mergeCell ref="CP24:CS24"/>
    <mergeCell ref="CT24:CU24"/>
    <mergeCell ref="CV24:CW24"/>
    <mergeCell ref="DF24:DG24"/>
    <mergeCell ref="CQ22:CU22"/>
    <mergeCell ref="CQ23:CU23"/>
    <mergeCell ref="CG25:CK25"/>
    <mergeCell ref="CP25:CS25"/>
    <mergeCell ref="CT25:CU25"/>
    <mergeCell ref="CV25:CW25"/>
    <mergeCell ref="CF27:CX28"/>
    <mergeCell ref="CF29:CX30"/>
    <mergeCell ref="CF32:CH32"/>
    <mergeCell ref="CI32:CK32"/>
    <mergeCell ref="CL32:CO32"/>
    <mergeCell ref="CP32:CT32"/>
    <mergeCell ref="CU32:CX32"/>
    <mergeCell ref="CF31:CH31"/>
    <mergeCell ref="CI31:CK31"/>
    <mergeCell ref="CL31:CM31"/>
    <mergeCell ref="CW31:CX31"/>
    <mergeCell ref="CT31:CV31"/>
    <mergeCell ref="CQ31:CS31"/>
    <mergeCell ref="CN31:CP31"/>
    <mergeCell ref="CF33:CK33"/>
    <mergeCell ref="CL33:CO33"/>
    <mergeCell ref="CF34:CK34"/>
    <mergeCell ref="CL34:CX34"/>
    <mergeCell ref="CL35:CO35"/>
    <mergeCell ref="CP35:CT35"/>
    <mergeCell ref="CU35:CX35"/>
    <mergeCell ref="CF36:CK36"/>
    <mergeCell ref="CL36:CO36"/>
    <mergeCell ref="CP36:CT36"/>
    <mergeCell ref="CU36:CX36"/>
    <mergeCell ref="CF37:CK37"/>
    <mergeCell ref="CL37:CX37"/>
    <mergeCell ref="CF46:CX46"/>
    <mergeCell ref="CL41:CO41"/>
    <mergeCell ref="CP41:CT41"/>
    <mergeCell ref="CU41:CX41"/>
    <mergeCell ref="A43:CX43"/>
    <mergeCell ref="CF39:CH39"/>
    <mergeCell ref="CI39:CK39"/>
    <mergeCell ref="CL39:CO39"/>
    <mergeCell ref="CP39:CT39"/>
    <mergeCell ref="CU39:CX39"/>
    <mergeCell ref="CF40:CK40"/>
    <mergeCell ref="CL40:CX40"/>
    <mergeCell ref="CF45:CX45"/>
  </mergeCells>
  <conditionalFormatting sqref="CF31">
    <cfRule type="expression" dxfId="54" priority="1">
      <formula>$CX$25 &gt;0</formula>
    </cfRule>
  </conditionalFormatting>
  <pageMargins left="0.49652777777777779" right="0.37986111111111109" top="0.47013888888888888" bottom="0.2298611111111111" header="0.51180555555555551" footer="0.51180555555555551"/>
  <pageSetup paperSize="9" scale="61"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A4B81E5-D340-4549-AA53-B29159D274CD}">
            <xm:f>'Standard Ogee'!$CX$37 &gt;0</xm:f>
            <x14:dxf>
              <font>
                <color theme="1"/>
              </font>
              <fill>
                <patternFill>
                  <bgColor theme="2"/>
                </patternFill>
              </fill>
            </x14:dxf>
          </x14:cfRule>
          <xm:sqref>CI31</xm:sqref>
        </x14:conditionalFormatting>
        <x14:conditionalFormatting xmlns:xm="http://schemas.microsoft.com/office/excel/2006/main">
          <x14:cfRule type="expression" priority="3" id="{4B11CF73-3AC5-4D32-90E4-91554339D9E7}">
            <xm:f>'Standard Box'!$CX$37 &gt;0</xm:f>
            <x14:dxf>
              <font>
                <color theme="1"/>
              </font>
              <fill>
                <patternFill>
                  <bgColor theme="2"/>
                </patternFill>
              </fill>
            </x14:dxf>
          </x14:cfRule>
          <xm:sqref>CL31</xm:sqref>
        </x14:conditionalFormatting>
        <x14:conditionalFormatting xmlns:xm="http://schemas.microsoft.com/office/excel/2006/main">
          <x14:cfRule type="expression" priority="4" id="{F37391A2-A237-446A-84AE-458CD0F11F94}">
            <xm:f>'Large Half Round'!$CX$39 &gt;0</xm:f>
            <x14:dxf>
              <font>
                <color theme="1"/>
              </font>
              <fill>
                <patternFill>
                  <bgColor theme="2"/>
                </patternFill>
              </fill>
            </x14:dxf>
          </x14:cfRule>
          <xm:sqref>CN31</xm:sqref>
        </x14:conditionalFormatting>
        <x14:conditionalFormatting xmlns:xm="http://schemas.microsoft.com/office/excel/2006/main">
          <x14:cfRule type="expression" priority="5" id="{BEE63D66-0146-436A-A7A2-FB538274E5B1}">
            <xm:f>'Large Ogee'!$CX$40 &gt;0</xm:f>
            <x14:dxf>
              <font>
                <color theme="1"/>
              </font>
              <fill>
                <patternFill>
                  <bgColor theme="2"/>
                </patternFill>
              </fill>
            </x14:dxf>
          </x14:cfRule>
          <xm:sqref>CQ31</xm:sqref>
        </x14:conditionalFormatting>
        <x14:conditionalFormatting xmlns:xm="http://schemas.microsoft.com/office/excel/2006/main">
          <x14:cfRule type="expression" priority="6" id="{51A4EC8B-3FC8-4BA0-8F8D-26A79185BDE5}">
            <xm:f>'Large Box'!$CX$39 &gt;0</xm:f>
            <x14:dxf>
              <font>
                <color theme="1"/>
              </font>
              <fill>
                <patternFill>
                  <bgColor theme="2"/>
                </patternFill>
              </fill>
            </x14:dxf>
          </x14:cfRule>
          <xm:sqref>CT31</xm:sqref>
        </x14:conditionalFormatting>
        <x14:conditionalFormatting xmlns:xm="http://schemas.microsoft.com/office/excel/2006/main">
          <x14:cfRule type="expression" priority="7" id="{2749557E-DDC8-4CD9-A72F-5921B5547E1B}">
            <xm:f>'Architectural Features'!$CX$19 &gt;0</xm:f>
            <x14:dxf>
              <font>
                <color theme="1"/>
              </font>
              <fill>
                <patternFill>
                  <bgColor theme="2"/>
                </patternFill>
              </fill>
            </x14:dxf>
          </x14:cfRule>
          <xm:sqref>CW31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L90"/>
  <sheetViews>
    <sheetView view="pageBreakPreview" topLeftCell="CF1" zoomScale="85" zoomScaleNormal="75" zoomScaleSheetLayoutView="85" workbookViewId="0">
      <selection activeCell="CM9" sqref="CM9"/>
    </sheetView>
  </sheetViews>
  <sheetFormatPr defaultColWidth="8.6640625" defaultRowHeight="13.2" x14ac:dyDescent="0.25"/>
  <cols>
    <col min="1" max="83" width="0" style="1" hidden="1" customWidth="1"/>
    <col min="84" max="84" width="5.6640625" style="1" customWidth="1"/>
    <col min="85" max="89" width="7.109375" style="1" customWidth="1"/>
    <col min="90" max="92" width="11.44140625" style="1" customWidth="1"/>
    <col min="93" max="94" width="5.6640625" style="1" customWidth="1"/>
    <col min="95" max="99" width="7" style="1" customWidth="1"/>
    <col min="100" max="102" width="11.44140625" style="1" customWidth="1"/>
    <col min="103" max="16384" width="8.6640625" style="1"/>
  </cols>
  <sheetData>
    <row r="1" spans="1:116" ht="57" customHeight="1" thickBot="1" x14ac:dyDescent="0.3">
      <c r="CF1" s="196" t="s">
        <v>94</v>
      </c>
      <c r="CG1" s="196"/>
      <c r="CH1" s="196"/>
      <c r="CI1" s="196"/>
      <c r="CJ1" s="196"/>
      <c r="CK1" s="196"/>
      <c r="CL1" s="196"/>
      <c r="CM1" s="196"/>
      <c r="CN1" s="196"/>
      <c r="CO1" s="196"/>
      <c r="CP1" s="196"/>
      <c r="CQ1" s="196"/>
      <c r="CR1" s="196"/>
      <c r="CS1" s="196"/>
      <c r="CT1" s="196"/>
      <c r="CU1" s="196"/>
      <c r="CV1" s="196"/>
      <c r="CW1" s="163"/>
      <c r="CX1" s="119" t="s">
        <v>302</v>
      </c>
    </row>
    <row r="2" spans="1:116" ht="19.5" customHeight="1" thickBot="1" x14ac:dyDescent="0.3">
      <c r="CF2" s="167" t="s">
        <v>3</v>
      </c>
      <c r="CG2" s="167"/>
      <c r="CH2" s="167"/>
      <c r="CI2" s="167"/>
      <c r="CJ2" s="167"/>
      <c r="CK2" s="167"/>
      <c r="CL2" s="167"/>
      <c r="CM2" s="167"/>
      <c r="CN2" s="167"/>
      <c r="CO2" s="167"/>
      <c r="CP2" s="167"/>
      <c r="CQ2" s="167"/>
      <c r="CR2" s="167"/>
      <c r="CS2" s="167"/>
      <c r="CT2" s="167"/>
      <c r="CU2" s="167"/>
      <c r="CV2" s="167"/>
      <c r="CW2" s="167"/>
      <c r="CX2" s="167"/>
    </row>
    <row r="3" spans="1:116"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68" t="s">
        <v>5</v>
      </c>
      <c r="CH3" s="168"/>
      <c r="CI3" s="168"/>
      <c r="CJ3" s="168"/>
      <c r="CK3" s="168"/>
      <c r="CL3" s="12" t="s">
        <v>6</v>
      </c>
      <c r="CM3" s="12" t="s">
        <v>7</v>
      </c>
      <c r="CN3" s="87" t="s">
        <v>8</v>
      </c>
      <c r="CO3" s="87"/>
      <c r="CP3" s="87" t="s">
        <v>4</v>
      </c>
      <c r="CQ3" s="168" t="s">
        <v>5</v>
      </c>
      <c r="CR3" s="168"/>
      <c r="CS3" s="168"/>
      <c r="CT3" s="168"/>
      <c r="CU3" s="168"/>
      <c r="CV3" s="12" t="s">
        <v>6</v>
      </c>
      <c r="CW3" s="12" t="s">
        <v>7</v>
      </c>
      <c r="CX3" s="73" t="s">
        <v>8</v>
      </c>
      <c r="DA3" s="13"/>
      <c r="DB3" s="13"/>
      <c r="DD3" s="13"/>
      <c r="DE3" s="13"/>
      <c r="DG3" s="13"/>
      <c r="DH3" s="13"/>
      <c r="DI3" s="13"/>
      <c r="DJ3" s="13"/>
      <c r="DK3" s="13"/>
    </row>
    <row r="4" spans="1:116" ht="23.1" customHeight="1" thickBot="1" x14ac:dyDescent="0.3">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5"/>
      <c r="CF4" s="36"/>
      <c r="CG4" s="170" t="s">
        <v>259</v>
      </c>
      <c r="CH4" s="170"/>
      <c r="CI4" s="170"/>
      <c r="CJ4" s="170"/>
      <c r="CK4" s="170"/>
      <c r="CL4" s="66" t="s">
        <v>95</v>
      </c>
      <c r="CM4" s="103">
        <v>100</v>
      </c>
      <c r="CN4" s="101">
        <f>SUM(CF4*CM4)</f>
        <v>0</v>
      </c>
      <c r="CO4" s="113"/>
      <c r="CP4" s="116"/>
      <c r="CQ4" s="197" t="s">
        <v>10</v>
      </c>
      <c r="CR4" s="170"/>
      <c r="CS4" s="170"/>
      <c r="CT4" s="170"/>
      <c r="CU4" s="170"/>
      <c r="CV4" s="66"/>
      <c r="CW4" s="67"/>
      <c r="CX4" s="67"/>
      <c r="DA4" s="38"/>
      <c r="DB4" s="18"/>
      <c r="DC4" s="18"/>
      <c r="DD4" s="18"/>
      <c r="DE4" s="18"/>
      <c r="DF4" s="18"/>
      <c r="DG4" s="4"/>
      <c r="DH4" s="4"/>
      <c r="DI4" s="19"/>
      <c r="DJ4" s="19"/>
      <c r="DK4" s="20"/>
      <c r="DL4" s="20"/>
    </row>
    <row r="5" spans="1:116" ht="23.1" customHeight="1" thickBot="1" x14ac:dyDescent="0.3">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5"/>
      <c r="CF5" s="39"/>
      <c r="CG5" s="139" t="s">
        <v>96</v>
      </c>
      <c r="CH5" s="139"/>
      <c r="CI5" s="139"/>
      <c r="CJ5" s="139"/>
      <c r="CK5" s="139"/>
      <c r="CL5" s="71" t="s">
        <v>97</v>
      </c>
      <c r="CM5" s="102">
        <v>15</v>
      </c>
      <c r="CN5" s="68">
        <f>SUM(CF5*CM5)</f>
        <v>0</v>
      </c>
      <c r="CO5" s="13"/>
      <c r="CP5" s="37"/>
      <c r="CQ5" s="139" t="s">
        <v>12</v>
      </c>
      <c r="CR5" s="139"/>
      <c r="CS5" s="139"/>
      <c r="CT5" s="139"/>
      <c r="CU5" s="139"/>
      <c r="CV5" s="71" t="s">
        <v>13</v>
      </c>
      <c r="CW5" s="89">
        <v>1.5</v>
      </c>
      <c r="CX5" s="68">
        <f t="shared" ref="CX5:CX13" si="0">SUM(CP5*CW5)</f>
        <v>0</v>
      </c>
      <c r="DA5" s="38"/>
      <c r="DB5" s="13"/>
      <c r="DC5" s="13"/>
      <c r="DD5" s="13"/>
      <c r="DE5" s="13"/>
      <c r="DF5" s="13"/>
      <c r="DG5" s="4"/>
      <c r="DH5" s="4"/>
      <c r="DI5" s="19"/>
      <c r="DJ5" s="19"/>
      <c r="DK5" s="20"/>
      <c r="DL5" s="20"/>
    </row>
    <row r="6" spans="1:116" ht="23.1" customHeight="1" thickBot="1" x14ac:dyDescent="0.3">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5"/>
      <c r="CF6" s="41" t="s">
        <v>71</v>
      </c>
      <c r="CG6" s="139" t="s">
        <v>98</v>
      </c>
      <c r="CH6" s="139"/>
      <c r="CI6" s="139"/>
      <c r="CJ6" s="139"/>
      <c r="CK6" s="139"/>
      <c r="CL6" s="139"/>
      <c r="CM6" s="139"/>
      <c r="CN6" s="198"/>
      <c r="CO6" s="13"/>
      <c r="CP6" s="40"/>
      <c r="CQ6" s="139" t="s">
        <v>16</v>
      </c>
      <c r="CR6" s="139"/>
      <c r="CS6" s="139"/>
      <c r="CT6" s="139"/>
      <c r="CU6" s="139"/>
      <c r="CV6" s="71" t="s">
        <v>17</v>
      </c>
      <c r="CW6" s="89">
        <v>2</v>
      </c>
      <c r="CX6" s="68">
        <f t="shared" si="0"/>
        <v>0</v>
      </c>
      <c r="DA6" s="38"/>
      <c r="DB6" s="13"/>
      <c r="DC6" s="13"/>
      <c r="DD6" s="13"/>
      <c r="DE6" s="13"/>
      <c r="DF6" s="13"/>
      <c r="DG6" s="4"/>
      <c r="DH6" s="4"/>
      <c r="DI6" s="19"/>
      <c r="DJ6" s="19"/>
      <c r="DK6" s="20"/>
      <c r="DL6" s="20"/>
    </row>
    <row r="7" spans="1:116" ht="23.1" customHeight="1" thickBot="1" x14ac:dyDescent="0.3">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5"/>
      <c r="CF7" s="39"/>
      <c r="CG7" s="139" t="s">
        <v>11</v>
      </c>
      <c r="CH7" s="139"/>
      <c r="CI7" s="139"/>
      <c r="CJ7" s="139"/>
      <c r="CK7" s="139"/>
      <c r="CL7" s="71" t="s">
        <v>99</v>
      </c>
      <c r="CM7" s="103">
        <v>18</v>
      </c>
      <c r="CN7" s="97">
        <f t="shared" ref="CN7:CN12" si="1">SUM(CF7*CM7)</f>
        <v>0</v>
      </c>
      <c r="CO7" s="13"/>
      <c r="CP7" s="40"/>
      <c r="CQ7" s="139" t="s">
        <v>20</v>
      </c>
      <c r="CR7" s="139"/>
      <c r="CS7" s="139"/>
      <c r="CT7" s="139"/>
      <c r="CU7" s="139"/>
      <c r="CV7" s="71" t="s">
        <v>21</v>
      </c>
      <c r="CW7" s="89">
        <v>2.5</v>
      </c>
      <c r="CX7" s="68">
        <f t="shared" si="0"/>
        <v>0</v>
      </c>
      <c r="DA7" s="38"/>
      <c r="DB7" s="13"/>
      <c r="DC7" s="13"/>
      <c r="DD7" s="13"/>
      <c r="DE7" s="13"/>
      <c r="DF7" s="13"/>
      <c r="DG7" s="4"/>
      <c r="DH7" s="4"/>
      <c r="DI7" s="19"/>
      <c r="DJ7" s="19"/>
      <c r="DK7" s="20"/>
      <c r="DL7" s="20"/>
    </row>
    <row r="8" spans="1:116" ht="23.1" customHeight="1" thickBot="1" x14ac:dyDescent="0.3">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5"/>
      <c r="CF8" s="39"/>
      <c r="CG8" s="139" t="s">
        <v>14</v>
      </c>
      <c r="CH8" s="139"/>
      <c r="CI8" s="139"/>
      <c r="CJ8" s="139"/>
      <c r="CK8" s="139"/>
      <c r="CL8" s="71" t="s">
        <v>100</v>
      </c>
      <c r="CM8" s="103">
        <v>21.5</v>
      </c>
      <c r="CN8" s="98">
        <f t="shared" si="1"/>
        <v>0</v>
      </c>
      <c r="CO8" s="13"/>
      <c r="CP8" s="40"/>
      <c r="CQ8" s="139" t="s">
        <v>24</v>
      </c>
      <c r="CR8" s="139"/>
      <c r="CS8" s="139"/>
      <c r="CT8" s="139"/>
      <c r="CU8" s="139"/>
      <c r="CV8" s="71" t="s">
        <v>25</v>
      </c>
      <c r="CW8" s="89">
        <v>3</v>
      </c>
      <c r="CX8" s="68">
        <f t="shared" si="0"/>
        <v>0</v>
      </c>
      <c r="DA8" s="38"/>
      <c r="DB8" s="13"/>
      <c r="DC8" s="13"/>
      <c r="DD8" s="13"/>
      <c r="DE8" s="13"/>
      <c r="DF8" s="13"/>
      <c r="DG8" s="4"/>
      <c r="DH8" s="4"/>
      <c r="DI8" s="19"/>
      <c r="DJ8" s="19"/>
      <c r="DK8" s="20"/>
      <c r="DL8" s="20"/>
    </row>
    <row r="9" spans="1:116" ht="23.1" customHeight="1" thickBot="1" x14ac:dyDescent="0.3">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5"/>
      <c r="CF9" s="39"/>
      <c r="CG9" s="193" t="s">
        <v>22</v>
      </c>
      <c r="CH9" s="194"/>
      <c r="CI9" s="194"/>
      <c r="CJ9" s="194"/>
      <c r="CK9" s="195"/>
      <c r="CL9" s="78" t="s">
        <v>101</v>
      </c>
      <c r="CM9" s="103">
        <v>43</v>
      </c>
      <c r="CN9" s="99">
        <f t="shared" si="1"/>
        <v>0</v>
      </c>
      <c r="CO9" s="13"/>
      <c r="CP9" s="39"/>
      <c r="CQ9" s="139" t="s">
        <v>28</v>
      </c>
      <c r="CR9" s="139"/>
      <c r="CS9" s="139"/>
      <c r="CT9" s="139"/>
      <c r="CU9" s="139"/>
      <c r="CV9" s="71" t="s">
        <v>29</v>
      </c>
      <c r="CW9" s="89">
        <v>3.5</v>
      </c>
      <c r="CX9" s="68">
        <f t="shared" si="0"/>
        <v>0</v>
      </c>
      <c r="DA9" s="42"/>
      <c r="DB9" s="13"/>
      <c r="DC9" s="13"/>
      <c r="DD9" s="13"/>
      <c r="DE9" s="13"/>
      <c r="DF9" s="13"/>
      <c r="DG9" s="4"/>
      <c r="DH9" s="4"/>
      <c r="DI9" s="19"/>
      <c r="DJ9" s="19"/>
      <c r="DK9" s="20"/>
      <c r="DL9" s="20"/>
    </row>
    <row r="10" spans="1:116" ht="23.1" customHeight="1" thickBot="1" x14ac:dyDescent="0.3">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5"/>
      <c r="CF10" s="39"/>
      <c r="CG10" s="193" t="s">
        <v>26</v>
      </c>
      <c r="CH10" s="194"/>
      <c r="CI10" s="194"/>
      <c r="CJ10" s="194"/>
      <c r="CK10" s="195"/>
      <c r="CL10" s="78" t="s">
        <v>102</v>
      </c>
      <c r="CM10" s="103">
        <v>43</v>
      </c>
      <c r="CN10" s="99">
        <f t="shared" si="1"/>
        <v>0</v>
      </c>
      <c r="CO10" s="13"/>
      <c r="CP10" s="39"/>
      <c r="CQ10" s="139" t="s">
        <v>32</v>
      </c>
      <c r="CR10" s="139"/>
      <c r="CS10" s="139"/>
      <c r="CT10" s="139"/>
      <c r="CU10" s="139"/>
      <c r="CV10" s="71" t="s">
        <v>33</v>
      </c>
      <c r="CW10" s="89">
        <v>18.5</v>
      </c>
      <c r="CX10" s="68">
        <f t="shared" si="0"/>
        <v>0</v>
      </c>
      <c r="DA10" s="42"/>
      <c r="DB10" s="13"/>
      <c r="DC10" s="13"/>
      <c r="DD10" s="13"/>
      <c r="DE10" s="13"/>
      <c r="DF10" s="13"/>
      <c r="DG10" s="4"/>
      <c r="DH10" s="4"/>
      <c r="DI10" s="19"/>
      <c r="DJ10" s="19"/>
      <c r="DK10" s="20"/>
      <c r="DL10" s="20"/>
    </row>
    <row r="11" spans="1:116" ht="23.1" customHeight="1" thickBot="1" x14ac:dyDescent="0.3">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5"/>
      <c r="CF11" s="39"/>
      <c r="CG11" s="193" t="s">
        <v>103</v>
      </c>
      <c r="CH11" s="194"/>
      <c r="CI11" s="194"/>
      <c r="CJ11" s="194"/>
      <c r="CK11" s="195"/>
      <c r="CL11" s="78" t="s">
        <v>104</v>
      </c>
      <c r="CM11" s="103">
        <v>10</v>
      </c>
      <c r="CN11" s="99">
        <f t="shared" si="1"/>
        <v>0</v>
      </c>
      <c r="CO11" s="13"/>
      <c r="CP11" s="39"/>
      <c r="CQ11" s="139" t="s">
        <v>34</v>
      </c>
      <c r="CR11" s="139"/>
      <c r="CS11" s="139"/>
      <c r="CT11" s="139"/>
      <c r="CU11" s="139"/>
      <c r="CV11" s="71" t="s">
        <v>35</v>
      </c>
      <c r="CW11" s="89">
        <v>12</v>
      </c>
      <c r="CX11" s="68">
        <f t="shared" si="0"/>
        <v>0</v>
      </c>
      <c r="CZ11" s="13"/>
      <c r="DA11" s="42"/>
      <c r="DB11" s="13"/>
      <c r="DC11" s="13"/>
      <c r="DD11" s="13"/>
      <c r="DE11" s="13"/>
      <c r="DF11" s="13"/>
      <c r="DG11" s="4"/>
      <c r="DH11" s="4"/>
      <c r="DI11" s="19"/>
      <c r="DJ11" s="19"/>
      <c r="DK11" s="20"/>
      <c r="DL11" s="20"/>
    </row>
    <row r="12" spans="1:116" ht="23.1" customHeight="1" thickBot="1" x14ac:dyDescent="0.3">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5"/>
      <c r="CF12" s="39"/>
      <c r="CG12" s="139" t="s">
        <v>105</v>
      </c>
      <c r="CH12" s="139"/>
      <c r="CI12" s="139"/>
      <c r="CJ12" s="139"/>
      <c r="CK12" s="139"/>
      <c r="CL12" s="71" t="s">
        <v>106</v>
      </c>
      <c r="CM12" s="103">
        <v>10</v>
      </c>
      <c r="CN12" s="98">
        <f t="shared" si="1"/>
        <v>0</v>
      </c>
      <c r="CO12" s="13"/>
      <c r="CP12" s="39"/>
      <c r="CQ12" s="139" t="s">
        <v>37</v>
      </c>
      <c r="CR12" s="139"/>
      <c r="CS12" s="139"/>
      <c r="CT12" s="139"/>
      <c r="CU12" s="139"/>
      <c r="CV12" s="71" t="s">
        <v>38</v>
      </c>
      <c r="CW12" s="89">
        <v>18.5</v>
      </c>
      <c r="CX12" s="68">
        <f t="shared" si="0"/>
        <v>0</v>
      </c>
      <c r="CZ12" s="13"/>
      <c r="DA12" s="42"/>
      <c r="DB12" s="13"/>
      <c r="DC12" s="13"/>
      <c r="DD12" s="13"/>
      <c r="DE12" s="13"/>
      <c r="DF12" s="13"/>
      <c r="DG12" s="4"/>
      <c r="DH12" s="4"/>
      <c r="DI12" s="19"/>
      <c r="DJ12" s="19"/>
      <c r="DK12" s="20"/>
      <c r="DL12" s="20"/>
    </row>
    <row r="13" spans="1:116" ht="23.1" customHeight="1" thickBot="1" x14ac:dyDescent="0.3">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5"/>
      <c r="CF13" s="39"/>
      <c r="CG13" s="139"/>
      <c r="CH13" s="139"/>
      <c r="CI13" s="139"/>
      <c r="CJ13" s="139"/>
      <c r="CK13" s="139"/>
      <c r="CL13" s="71"/>
      <c r="CM13" s="74"/>
      <c r="CN13" s="100"/>
      <c r="CO13" s="13"/>
      <c r="CP13" s="39"/>
      <c r="CQ13" s="139" t="s">
        <v>40</v>
      </c>
      <c r="CR13" s="139"/>
      <c r="CS13" s="139"/>
      <c r="CT13" s="139"/>
      <c r="CU13" s="139"/>
      <c r="CV13" s="71" t="s">
        <v>41</v>
      </c>
      <c r="CW13" s="89">
        <v>45</v>
      </c>
      <c r="CX13" s="68">
        <f t="shared" si="0"/>
        <v>0</v>
      </c>
      <c r="CZ13" s="13"/>
      <c r="DA13" s="42"/>
      <c r="DB13" s="13"/>
      <c r="DC13" s="13"/>
      <c r="DD13" s="13"/>
      <c r="DE13" s="13"/>
      <c r="DF13" s="13"/>
      <c r="DG13" s="4"/>
      <c r="DH13" s="4"/>
      <c r="DI13" s="19"/>
      <c r="DJ13" s="19"/>
      <c r="DK13" s="20"/>
      <c r="DL13" s="20"/>
    </row>
    <row r="14" spans="1:116" ht="23.1" customHeight="1" thickBot="1" x14ac:dyDescent="0.3">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5"/>
      <c r="CF14" s="42"/>
      <c r="CG14" s="188"/>
      <c r="CH14" s="188"/>
      <c r="CI14" s="188"/>
      <c r="CJ14" s="188"/>
      <c r="CK14" s="188"/>
      <c r="CL14" s="4"/>
      <c r="CM14" s="19"/>
      <c r="CN14" s="20"/>
      <c r="CO14" s="13"/>
      <c r="CP14" s="39"/>
      <c r="CQ14" s="139"/>
      <c r="CR14" s="139"/>
      <c r="CS14" s="139"/>
      <c r="CT14" s="139"/>
      <c r="CU14" s="139"/>
      <c r="CV14" s="71"/>
      <c r="CW14" s="72"/>
      <c r="CX14" s="77"/>
      <c r="DA14" s="42"/>
      <c r="DB14" s="13"/>
      <c r="DC14" s="13"/>
      <c r="DD14" s="13"/>
      <c r="DE14" s="13"/>
      <c r="DF14" s="13"/>
      <c r="DG14" s="4"/>
      <c r="DH14" s="4"/>
      <c r="DI14" s="19"/>
      <c r="DJ14" s="19"/>
      <c r="DK14" s="20"/>
      <c r="DL14" s="20"/>
    </row>
    <row r="15" spans="1:116" ht="23.1" customHeight="1" thickBot="1" x14ac:dyDescent="0.3">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5"/>
      <c r="CF15" s="39"/>
      <c r="CG15" s="173" t="s">
        <v>260</v>
      </c>
      <c r="CH15" s="173"/>
      <c r="CI15" s="173"/>
      <c r="CJ15" s="173"/>
      <c r="CK15" s="173"/>
      <c r="CL15" s="71" t="s">
        <v>36</v>
      </c>
      <c r="CM15" s="102">
        <v>91</v>
      </c>
      <c r="CN15" s="101">
        <f t="shared" ref="CN15:CN28" si="2">SUM(CF15*CM15)</f>
        <v>0</v>
      </c>
      <c r="CO15" s="13"/>
      <c r="CP15" s="42"/>
      <c r="CQ15" s="18"/>
      <c r="CR15" s="18"/>
      <c r="CS15" s="18"/>
      <c r="CT15" s="18"/>
      <c r="CU15" s="18"/>
      <c r="CV15" s="4"/>
      <c r="CW15" s="19"/>
      <c r="CX15" s="19"/>
      <c r="CZ15" s="13"/>
      <c r="DA15" s="13"/>
      <c r="DB15" s="13"/>
      <c r="DC15" s="13"/>
      <c r="DD15" s="13"/>
      <c r="DE15" s="13"/>
      <c r="DF15" s="16"/>
      <c r="DG15" s="16"/>
      <c r="DH15" s="16"/>
      <c r="DI15" s="16"/>
      <c r="DJ15" s="13"/>
      <c r="DK15" s="13"/>
    </row>
    <row r="16" spans="1:116" ht="23.1" customHeight="1" thickBot="1" x14ac:dyDescent="0.3">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5"/>
      <c r="CF16" s="39"/>
      <c r="CG16" s="139" t="s">
        <v>268</v>
      </c>
      <c r="CH16" s="139"/>
      <c r="CI16" s="139"/>
      <c r="CJ16" s="139"/>
      <c r="CK16" s="139"/>
      <c r="CL16" s="71" t="s">
        <v>107</v>
      </c>
      <c r="CM16" s="102">
        <v>36.5</v>
      </c>
      <c r="CN16" s="68">
        <f t="shared" si="2"/>
        <v>0</v>
      </c>
      <c r="CO16" s="13"/>
      <c r="CP16" s="189" t="s">
        <v>266</v>
      </c>
      <c r="CQ16" s="190"/>
      <c r="CR16" s="191"/>
      <c r="CS16" s="191"/>
      <c r="CT16" s="191"/>
      <c r="CU16" s="191"/>
      <c r="CV16" s="190"/>
      <c r="CW16" s="190"/>
      <c r="CX16" s="192"/>
      <c r="CZ16" s="13"/>
      <c r="DA16" s="13"/>
      <c r="DB16" s="13"/>
      <c r="DC16" s="13"/>
      <c r="DD16" s="13"/>
      <c r="DE16" s="13"/>
      <c r="DF16" s="16"/>
      <c r="DG16" s="16"/>
      <c r="DH16" s="16"/>
      <c r="DI16" s="16"/>
      <c r="DJ16" s="13"/>
      <c r="DK16" s="13"/>
    </row>
    <row r="17" spans="1:115" ht="23.1" customHeight="1" thickBot="1" x14ac:dyDescent="0.3">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5"/>
      <c r="CF17" s="39"/>
      <c r="CG17" s="139" t="s">
        <v>108</v>
      </c>
      <c r="CH17" s="139"/>
      <c r="CI17" s="139"/>
      <c r="CJ17" s="139"/>
      <c r="CK17" s="139"/>
      <c r="CL17" s="71" t="s">
        <v>109</v>
      </c>
      <c r="CM17" s="102">
        <v>8.5</v>
      </c>
      <c r="CN17" s="68">
        <f t="shared" si="2"/>
        <v>0</v>
      </c>
      <c r="CO17" s="13"/>
      <c r="CP17" s="95"/>
      <c r="CQ17" s="160" t="s">
        <v>110</v>
      </c>
      <c r="CR17" s="161"/>
      <c r="CS17" s="161"/>
      <c r="CT17" s="161"/>
      <c r="CU17" s="162"/>
      <c r="CV17" s="93" t="s">
        <v>111</v>
      </c>
      <c r="CW17" s="104">
        <v>35</v>
      </c>
      <c r="CX17" s="65">
        <f t="shared" ref="CX17:CX22" si="3">SUM(CP17*CW17)</f>
        <v>0</v>
      </c>
      <c r="DA17" s="13"/>
      <c r="DB17" s="13"/>
      <c r="DD17" s="13"/>
      <c r="DE17" s="13"/>
      <c r="DF17" s="16"/>
      <c r="DG17" s="16"/>
      <c r="DH17" s="16"/>
      <c r="DI17" s="16"/>
      <c r="DJ17" s="13"/>
      <c r="DK17" s="13"/>
    </row>
    <row r="18" spans="1:115" ht="23.1" customHeight="1" thickBot="1" x14ac:dyDescent="0.3">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5"/>
      <c r="CF18" s="39"/>
      <c r="CG18" s="139" t="s">
        <v>44</v>
      </c>
      <c r="CH18" s="139"/>
      <c r="CI18" s="139"/>
      <c r="CJ18" s="139"/>
      <c r="CK18" s="139"/>
      <c r="CL18" s="71" t="s">
        <v>45</v>
      </c>
      <c r="CM18" s="89">
        <v>11.5</v>
      </c>
      <c r="CN18" s="68">
        <f t="shared" si="2"/>
        <v>0</v>
      </c>
      <c r="CO18" s="13"/>
      <c r="CP18" s="95"/>
      <c r="CQ18" s="160" t="s">
        <v>112</v>
      </c>
      <c r="CR18" s="161"/>
      <c r="CS18" s="161"/>
      <c r="CT18" s="161"/>
      <c r="CU18" s="162"/>
      <c r="CV18" s="93" t="s">
        <v>113</v>
      </c>
      <c r="CW18" s="94">
        <v>43</v>
      </c>
      <c r="CX18" s="65">
        <f t="shared" si="3"/>
        <v>0</v>
      </c>
      <c r="DA18" s="13"/>
      <c r="DB18" s="13"/>
      <c r="DD18" s="13"/>
      <c r="DE18" s="13"/>
      <c r="DF18" s="16"/>
      <c r="DG18" s="16"/>
      <c r="DH18" s="16"/>
      <c r="DI18" s="16"/>
      <c r="DJ18" s="13"/>
      <c r="DK18" s="13"/>
    </row>
    <row r="19" spans="1:115" ht="23.1" customHeight="1" thickBot="1" x14ac:dyDescent="0.3">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5"/>
      <c r="CF19" s="39"/>
      <c r="CG19" s="139" t="s">
        <v>47</v>
      </c>
      <c r="CH19" s="139"/>
      <c r="CI19" s="139"/>
      <c r="CJ19" s="139"/>
      <c r="CK19" s="139"/>
      <c r="CL19" s="71" t="s">
        <v>48</v>
      </c>
      <c r="CM19" s="89">
        <v>10</v>
      </c>
      <c r="CN19" s="68">
        <f t="shared" si="2"/>
        <v>0</v>
      </c>
      <c r="CO19" s="13"/>
      <c r="CP19" s="95"/>
      <c r="CQ19" s="160" t="s">
        <v>114</v>
      </c>
      <c r="CR19" s="161"/>
      <c r="CS19" s="161"/>
      <c r="CT19" s="161"/>
      <c r="CU19" s="162"/>
      <c r="CV19" s="93" t="s">
        <v>115</v>
      </c>
      <c r="CW19" s="94">
        <v>43</v>
      </c>
      <c r="CX19" s="65">
        <f t="shared" si="3"/>
        <v>0</v>
      </c>
      <c r="DA19" s="188"/>
      <c r="DB19" s="188"/>
      <c r="DC19" s="188"/>
      <c r="DD19" s="188"/>
      <c r="DE19" s="188"/>
      <c r="DF19" s="123"/>
      <c r="DG19" s="123"/>
      <c r="DH19" s="186"/>
      <c r="DI19" s="186"/>
      <c r="DJ19" s="187"/>
      <c r="DK19" s="187"/>
    </row>
    <row r="20" spans="1:115" ht="23.1" customHeight="1" thickBot="1" x14ac:dyDescent="0.3">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5"/>
      <c r="CF20" s="39"/>
      <c r="CG20" s="139" t="s">
        <v>51</v>
      </c>
      <c r="CH20" s="139"/>
      <c r="CI20" s="139"/>
      <c r="CJ20" s="139"/>
      <c r="CK20" s="139"/>
      <c r="CL20" s="71" t="s">
        <v>52</v>
      </c>
      <c r="CM20" s="89">
        <v>15</v>
      </c>
      <c r="CN20" s="68">
        <f t="shared" si="2"/>
        <v>0</v>
      </c>
      <c r="CO20" s="13"/>
      <c r="CP20" s="95"/>
      <c r="CQ20" s="160" t="s">
        <v>61</v>
      </c>
      <c r="CR20" s="161"/>
      <c r="CS20" s="161"/>
      <c r="CT20" s="161"/>
      <c r="CU20" s="162"/>
      <c r="CV20" s="93" t="s">
        <v>116</v>
      </c>
      <c r="CW20" s="94">
        <v>56</v>
      </c>
      <c r="CX20" s="65">
        <f t="shared" si="3"/>
        <v>0</v>
      </c>
      <c r="DA20" s="188"/>
      <c r="DB20" s="188"/>
      <c r="DC20" s="188"/>
      <c r="DD20" s="188"/>
      <c r="DE20" s="188"/>
      <c r="DF20" s="123"/>
      <c r="DG20" s="123"/>
      <c r="DH20" s="186"/>
      <c r="DI20" s="186"/>
      <c r="DJ20" s="187"/>
      <c r="DK20" s="187"/>
    </row>
    <row r="21" spans="1:115" ht="23.1" customHeight="1" thickBot="1" x14ac:dyDescent="0.3">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5"/>
      <c r="CF21" s="39"/>
      <c r="CG21" s="139" t="s">
        <v>55</v>
      </c>
      <c r="CH21" s="139"/>
      <c r="CI21" s="139"/>
      <c r="CJ21" s="139"/>
      <c r="CK21" s="139"/>
      <c r="CL21" s="71" t="s">
        <v>56</v>
      </c>
      <c r="CM21" s="89">
        <v>15</v>
      </c>
      <c r="CN21" s="68">
        <f t="shared" si="2"/>
        <v>0</v>
      </c>
      <c r="CO21" s="13"/>
      <c r="CP21" s="95"/>
      <c r="CQ21" s="160" t="s">
        <v>64</v>
      </c>
      <c r="CR21" s="161"/>
      <c r="CS21" s="161"/>
      <c r="CT21" s="161"/>
      <c r="CU21" s="162"/>
      <c r="CV21" s="93" t="s">
        <v>117</v>
      </c>
      <c r="CW21" s="94">
        <v>56</v>
      </c>
      <c r="CX21" s="65">
        <f t="shared" si="3"/>
        <v>0</v>
      </c>
      <c r="DA21" s="188"/>
      <c r="DB21" s="188"/>
      <c r="DC21" s="188"/>
      <c r="DD21" s="188"/>
      <c r="DE21" s="188"/>
      <c r="DF21" s="123"/>
      <c r="DG21" s="123"/>
      <c r="DH21" s="186"/>
      <c r="DI21" s="186"/>
      <c r="DJ21" s="187"/>
      <c r="DK21" s="187"/>
    </row>
    <row r="22" spans="1:115" ht="23.1" customHeight="1" thickBot="1" x14ac:dyDescent="0.3">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5"/>
      <c r="CF22" s="39"/>
      <c r="CG22" s="139" t="s">
        <v>59</v>
      </c>
      <c r="CH22" s="139"/>
      <c r="CI22" s="139"/>
      <c r="CJ22" s="139"/>
      <c r="CK22" s="139"/>
      <c r="CL22" s="71" t="s">
        <v>60</v>
      </c>
      <c r="CM22" s="89">
        <v>15</v>
      </c>
      <c r="CN22" s="68">
        <f t="shared" si="2"/>
        <v>0</v>
      </c>
      <c r="CO22" s="13"/>
      <c r="CP22" s="92"/>
      <c r="CQ22" s="160" t="s">
        <v>294</v>
      </c>
      <c r="CR22" s="161"/>
      <c r="CS22" s="161"/>
      <c r="CT22" s="161"/>
      <c r="CU22" s="162"/>
      <c r="CV22" s="93" t="s">
        <v>118</v>
      </c>
      <c r="CW22" s="104">
        <v>185</v>
      </c>
      <c r="CX22" s="65">
        <f t="shared" si="3"/>
        <v>0</v>
      </c>
      <c r="CZ22" s="13"/>
      <c r="DA22" s="188"/>
      <c r="DB22" s="188"/>
      <c r="DC22" s="188"/>
      <c r="DD22" s="188"/>
      <c r="DE22" s="188"/>
      <c r="DF22" s="123"/>
      <c r="DG22" s="123"/>
      <c r="DH22" s="186"/>
      <c r="DI22" s="186"/>
      <c r="DJ22" s="187"/>
      <c r="DK22" s="187"/>
    </row>
    <row r="23" spans="1:115" ht="22.5" customHeight="1" thickBot="1" x14ac:dyDescent="0.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5"/>
      <c r="CF23" s="39"/>
      <c r="CG23" s="139" t="s">
        <v>258</v>
      </c>
      <c r="CH23" s="139"/>
      <c r="CI23" s="139"/>
      <c r="CJ23" s="139"/>
      <c r="CK23" s="139"/>
      <c r="CL23" s="71" t="s">
        <v>63</v>
      </c>
      <c r="CM23" s="89">
        <v>74</v>
      </c>
      <c r="CN23" s="68">
        <f t="shared" si="2"/>
        <v>0</v>
      </c>
      <c r="CO23" s="13"/>
      <c r="CP23" s="92"/>
      <c r="CQ23" s="160" t="s">
        <v>306</v>
      </c>
      <c r="CR23" s="161"/>
      <c r="CS23" s="161"/>
      <c r="CT23" s="161"/>
      <c r="CU23" s="162"/>
      <c r="CV23" s="93" t="s">
        <v>296</v>
      </c>
      <c r="CW23" s="104">
        <f>SUM(CW22)*1.5</f>
        <v>277.5</v>
      </c>
      <c r="CX23" s="65">
        <f t="shared" ref="CX23" si="4">SUM(CP23*CW23)</f>
        <v>0</v>
      </c>
      <c r="DA23" s="13"/>
      <c r="DB23" s="13"/>
      <c r="DD23" s="13"/>
      <c r="DE23" s="13"/>
      <c r="DF23" s="153"/>
      <c r="DG23" s="153"/>
      <c r="DH23" s="153"/>
      <c r="DI23" s="153"/>
      <c r="DJ23" s="13"/>
      <c r="DK23" s="13"/>
    </row>
    <row r="24" spans="1:115" ht="23.1" customHeight="1" thickBot="1" x14ac:dyDescent="0.3">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5"/>
      <c r="CF24" s="39"/>
      <c r="CG24" s="139" t="s">
        <v>66</v>
      </c>
      <c r="CH24" s="139"/>
      <c r="CI24" s="139"/>
      <c r="CJ24" s="139"/>
      <c r="CK24" s="139"/>
      <c r="CL24" s="71" t="s">
        <v>67</v>
      </c>
      <c r="CM24" s="89">
        <v>38</v>
      </c>
      <c r="CN24" s="68">
        <f t="shared" si="2"/>
        <v>0</v>
      </c>
      <c r="CO24" s="13"/>
      <c r="CP24" s="95"/>
      <c r="CQ24" s="183" t="s">
        <v>119</v>
      </c>
      <c r="CR24" s="184"/>
      <c r="CS24" s="184"/>
      <c r="CT24" s="184"/>
      <c r="CU24" s="185"/>
      <c r="CV24" s="93" t="s">
        <v>120</v>
      </c>
      <c r="CW24" s="104">
        <v>120</v>
      </c>
      <c r="CX24" s="65">
        <f t="shared" ref="CX24:CX34" si="5">SUM(CP24*CW24)</f>
        <v>0</v>
      </c>
      <c r="CZ24" s="13"/>
      <c r="DA24" s="13"/>
      <c r="DB24" s="13"/>
      <c r="DC24" s="13"/>
      <c r="DD24" s="13"/>
      <c r="DE24" s="13"/>
      <c r="DF24" s="153"/>
      <c r="DG24" s="153"/>
      <c r="DH24" s="153"/>
      <c r="DI24" s="153"/>
      <c r="DJ24" s="13"/>
      <c r="DK24" s="13"/>
    </row>
    <row r="25" spans="1:115" ht="23.1" customHeight="1" thickBot="1" x14ac:dyDescent="0.3">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5"/>
      <c r="CF25" s="39"/>
      <c r="CG25" s="139" t="s">
        <v>69</v>
      </c>
      <c r="CH25" s="139"/>
      <c r="CI25" s="139"/>
      <c r="CJ25" s="139"/>
      <c r="CK25" s="139"/>
      <c r="CL25" s="71" t="s">
        <v>70</v>
      </c>
      <c r="CM25" s="89">
        <v>91</v>
      </c>
      <c r="CN25" s="68">
        <f t="shared" si="2"/>
        <v>0</v>
      </c>
      <c r="CO25" s="13"/>
      <c r="CP25" s="95"/>
      <c r="CQ25" s="160" t="s">
        <v>269</v>
      </c>
      <c r="CR25" s="161"/>
      <c r="CS25" s="161"/>
      <c r="CT25" s="161"/>
      <c r="CU25" s="162"/>
      <c r="CV25" s="93" t="s">
        <v>107</v>
      </c>
      <c r="CW25" s="104">
        <v>36.5</v>
      </c>
      <c r="CX25" s="65">
        <f t="shared" si="5"/>
        <v>0</v>
      </c>
      <c r="CZ25" s="13"/>
      <c r="DA25" s="13"/>
      <c r="DB25" s="13"/>
      <c r="DC25" s="13"/>
      <c r="DD25" s="13"/>
      <c r="DE25" s="13"/>
      <c r="DF25" s="153"/>
      <c r="DG25" s="153"/>
      <c r="DH25" s="153"/>
      <c r="DI25" s="153"/>
      <c r="DJ25" s="13"/>
      <c r="DK25" s="13"/>
    </row>
    <row r="26" spans="1:115" ht="23.1" customHeight="1" thickBot="1"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5"/>
      <c r="CF26" s="39"/>
      <c r="CG26" s="139" t="s">
        <v>72</v>
      </c>
      <c r="CH26" s="139"/>
      <c r="CI26" s="139"/>
      <c r="CJ26" s="139"/>
      <c r="CK26" s="139"/>
      <c r="CL26" s="71" t="s">
        <v>73</v>
      </c>
      <c r="CM26" s="89">
        <v>56</v>
      </c>
      <c r="CN26" s="68">
        <f t="shared" si="2"/>
        <v>0</v>
      </c>
      <c r="CO26" s="13"/>
      <c r="CP26" s="95"/>
      <c r="CQ26" s="160" t="s">
        <v>121</v>
      </c>
      <c r="CR26" s="161"/>
      <c r="CS26" s="161"/>
      <c r="CT26" s="161"/>
      <c r="CU26" s="162"/>
      <c r="CV26" s="93" t="s">
        <v>109</v>
      </c>
      <c r="CW26" s="104">
        <v>8.5</v>
      </c>
      <c r="CX26" s="65">
        <f t="shared" si="5"/>
        <v>0</v>
      </c>
      <c r="DA26" s="13"/>
      <c r="DB26" s="13"/>
      <c r="DD26" s="13"/>
      <c r="DE26" s="13"/>
      <c r="DF26" s="153"/>
      <c r="DG26" s="153"/>
      <c r="DH26" s="153"/>
      <c r="DI26" s="153"/>
      <c r="DJ26" s="13"/>
      <c r="DK26" s="13"/>
    </row>
    <row r="27" spans="1:115" ht="23.1" customHeight="1" thickBot="1"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5"/>
      <c r="CF27" s="39"/>
      <c r="CG27" s="139" t="s">
        <v>74</v>
      </c>
      <c r="CH27" s="139"/>
      <c r="CI27" s="139"/>
      <c r="CJ27" s="139"/>
      <c r="CK27" s="139"/>
      <c r="CL27" s="71" t="s">
        <v>75</v>
      </c>
      <c r="CM27" s="89">
        <v>48</v>
      </c>
      <c r="CN27" s="68">
        <f t="shared" si="2"/>
        <v>0</v>
      </c>
      <c r="CO27" s="13"/>
      <c r="CP27" s="95"/>
      <c r="CQ27" s="160" t="s">
        <v>122</v>
      </c>
      <c r="CR27" s="161"/>
      <c r="CS27" s="161"/>
      <c r="CT27" s="161"/>
      <c r="CU27" s="162"/>
      <c r="CV27" s="93" t="s">
        <v>123</v>
      </c>
      <c r="CW27" s="104">
        <v>14</v>
      </c>
      <c r="CX27" s="65">
        <f t="shared" si="5"/>
        <v>0</v>
      </c>
      <c r="CZ27" s="13"/>
      <c r="DA27" s="13"/>
      <c r="DB27" s="13"/>
      <c r="DC27" s="13"/>
      <c r="DD27" s="13"/>
      <c r="DE27" s="13"/>
      <c r="DF27" s="153"/>
      <c r="DG27" s="153"/>
      <c r="DH27" s="153"/>
      <c r="DI27" s="153"/>
      <c r="DJ27" s="13"/>
      <c r="DK27" s="13"/>
    </row>
    <row r="28" spans="1:115" ht="23.1" customHeight="1" thickBot="1"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5"/>
      <c r="CF28" s="39"/>
      <c r="CG28" s="139" t="s">
        <v>78</v>
      </c>
      <c r="CH28" s="139"/>
      <c r="CI28" s="139"/>
      <c r="CJ28" s="139"/>
      <c r="CK28" s="139"/>
      <c r="CL28" s="71" t="s">
        <v>79</v>
      </c>
      <c r="CM28" s="89">
        <v>26.5</v>
      </c>
      <c r="CN28" s="68">
        <f t="shared" si="2"/>
        <v>0</v>
      </c>
      <c r="CO28" s="13"/>
      <c r="CP28" s="95"/>
      <c r="CQ28" s="160" t="s">
        <v>124</v>
      </c>
      <c r="CR28" s="161"/>
      <c r="CS28" s="161"/>
      <c r="CT28" s="161"/>
      <c r="CU28" s="162"/>
      <c r="CV28" s="93" t="s">
        <v>125</v>
      </c>
      <c r="CW28" s="104">
        <v>12</v>
      </c>
      <c r="CX28" s="65">
        <f t="shared" si="5"/>
        <v>0</v>
      </c>
      <c r="CZ28" s="13"/>
      <c r="DA28" s="13"/>
      <c r="DB28" s="13"/>
      <c r="DC28" s="13"/>
      <c r="DD28" s="13"/>
      <c r="DE28" s="13"/>
      <c r="DF28" s="153"/>
      <c r="DG28" s="153"/>
      <c r="DH28" s="153"/>
      <c r="DI28" s="153"/>
      <c r="DJ28" s="13"/>
      <c r="DK28" s="13"/>
    </row>
    <row r="29" spans="1:115" ht="23.1" customHeight="1" thickBot="1" x14ac:dyDescent="0.3">
      <c r="CF29" s="39"/>
      <c r="CG29" s="139"/>
      <c r="CH29" s="139"/>
      <c r="CI29" s="139"/>
      <c r="CJ29" s="139"/>
      <c r="CK29" s="139"/>
      <c r="CL29" s="71"/>
      <c r="CM29" s="72"/>
      <c r="CN29" s="68"/>
      <c r="CO29" s="13"/>
      <c r="CP29" s="95"/>
      <c r="CQ29" s="160" t="s">
        <v>126</v>
      </c>
      <c r="CR29" s="161"/>
      <c r="CS29" s="161"/>
      <c r="CT29" s="161"/>
      <c r="CU29" s="162"/>
      <c r="CV29" s="93" t="s">
        <v>127</v>
      </c>
      <c r="CW29" s="104">
        <v>23.5</v>
      </c>
      <c r="CX29" s="65">
        <f t="shared" si="5"/>
        <v>0</v>
      </c>
      <c r="CZ29" s="13"/>
      <c r="DA29" s="13"/>
      <c r="DB29" s="13"/>
      <c r="DC29" s="13"/>
      <c r="DD29" s="13"/>
      <c r="DE29" s="13"/>
      <c r="DF29" s="153"/>
      <c r="DG29" s="153"/>
      <c r="DH29" s="153"/>
      <c r="DI29" s="153"/>
      <c r="DJ29" s="13"/>
    </row>
    <row r="30" spans="1:115" ht="23.1" customHeight="1" thickBot="1" x14ac:dyDescent="0.3">
      <c r="CF30" s="39"/>
      <c r="CG30" s="139"/>
      <c r="CH30" s="139"/>
      <c r="CI30" s="139"/>
      <c r="CJ30" s="139"/>
      <c r="CK30" s="139"/>
      <c r="CL30" s="71"/>
      <c r="CM30" s="72"/>
      <c r="CN30" s="68"/>
      <c r="CO30" s="13"/>
      <c r="CP30" s="95"/>
      <c r="CQ30" s="160" t="s">
        <v>128</v>
      </c>
      <c r="CR30" s="161"/>
      <c r="CS30" s="161"/>
      <c r="CT30" s="161"/>
      <c r="CU30" s="162"/>
      <c r="CV30" s="93" t="s">
        <v>129</v>
      </c>
      <c r="CW30" s="104">
        <v>23.5</v>
      </c>
      <c r="CX30" s="65">
        <f t="shared" si="5"/>
        <v>0</v>
      </c>
      <c r="CZ30" s="13"/>
      <c r="DA30" s="13"/>
      <c r="DB30" s="13"/>
      <c r="DC30" s="13"/>
      <c r="DD30" s="13"/>
      <c r="DE30" s="13"/>
      <c r="DF30" s="153"/>
      <c r="DG30" s="153"/>
      <c r="DH30" s="153"/>
      <c r="DI30" s="153"/>
      <c r="DJ30" s="13"/>
    </row>
    <row r="31" spans="1:115" ht="23.1" customHeight="1" thickBot="1" x14ac:dyDescent="0.3">
      <c r="CF31" s="39"/>
      <c r="CG31" s="139"/>
      <c r="CH31" s="139"/>
      <c r="CI31" s="139"/>
      <c r="CJ31" s="139"/>
      <c r="CK31" s="139"/>
      <c r="CL31" s="71"/>
      <c r="CM31" s="72"/>
      <c r="CN31" s="68"/>
      <c r="CO31" s="13"/>
      <c r="CP31" s="95"/>
      <c r="CQ31" s="160" t="s">
        <v>130</v>
      </c>
      <c r="CR31" s="161"/>
      <c r="CS31" s="161"/>
      <c r="CT31" s="161"/>
      <c r="CU31" s="162"/>
      <c r="CV31" s="93" t="s">
        <v>131</v>
      </c>
      <c r="CW31" s="104">
        <v>100</v>
      </c>
      <c r="CX31" s="65">
        <f t="shared" si="5"/>
        <v>0</v>
      </c>
      <c r="CZ31" s="13"/>
      <c r="DA31" s="13"/>
      <c r="DB31" s="13"/>
      <c r="DC31" s="13"/>
      <c r="DD31" s="13"/>
      <c r="DF31" s="153"/>
      <c r="DG31" s="153"/>
      <c r="DH31" s="22"/>
      <c r="DI31" s="22"/>
      <c r="DJ31" s="13"/>
    </row>
    <row r="32" spans="1:115" ht="23.1" customHeight="1" thickBot="1" x14ac:dyDescent="0.3">
      <c r="CF32" s="39"/>
      <c r="CG32" s="139"/>
      <c r="CH32" s="139"/>
      <c r="CI32" s="139"/>
      <c r="CJ32" s="139"/>
      <c r="CK32" s="139"/>
      <c r="CL32" s="71"/>
      <c r="CM32" s="72"/>
      <c r="CN32" s="68"/>
      <c r="CO32" s="23"/>
      <c r="CP32" s="95"/>
      <c r="CQ32" s="160" t="s">
        <v>132</v>
      </c>
      <c r="CR32" s="161"/>
      <c r="CS32" s="161"/>
      <c r="CT32" s="161"/>
      <c r="CU32" s="162"/>
      <c r="CV32" s="93" t="s">
        <v>133</v>
      </c>
      <c r="CW32" s="104">
        <v>53</v>
      </c>
      <c r="CX32" s="65">
        <f t="shared" si="5"/>
        <v>0</v>
      </c>
      <c r="CZ32" s="13"/>
      <c r="DA32" s="13"/>
      <c r="DB32" s="13"/>
      <c r="DC32" s="13"/>
      <c r="DD32" s="13"/>
      <c r="DE32" s="13"/>
      <c r="DF32" s="153"/>
      <c r="DG32" s="153"/>
      <c r="DH32" s="22"/>
      <c r="DI32" s="22"/>
      <c r="DJ32" s="13"/>
    </row>
    <row r="33" spans="1:114" ht="23.1" customHeight="1" thickBot="1" x14ac:dyDescent="0.3">
      <c r="CF33" s="39"/>
      <c r="CG33" s="139"/>
      <c r="CH33" s="139"/>
      <c r="CI33" s="139"/>
      <c r="CJ33" s="139"/>
      <c r="CK33" s="139"/>
      <c r="CL33" s="71"/>
      <c r="CM33" s="72"/>
      <c r="CN33" s="68"/>
      <c r="CO33" s="23"/>
      <c r="CP33" s="95"/>
      <c r="CQ33" s="160" t="s">
        <v>134</v>
      </c>
      <c r="CR33" s="161"/>
      <c r="CS33" s="161"/>
      <c r="CT33" s="161"/>
      <c r="CU33" s="162"/>
      <c r="CV33" s="93" t="s">
        <v>135</v>
      </c>
      <c r="CW33" s="104">
        <v>81</v>
      </c>
      <c r="CX33" s="65">
        <f t="shared" si="5"/>
        <v>0</v>
      </c>
      <c r="CZ33" s="13"/>
      <c r="DA33" s="13"/>
      <c r="DB33" s="13"/>
      <c r="DC33" s="13"/>
      <c r="DD33" s="13"/>
      <c r="DE33" s="13"/>
      <c r="DF33" s="16"/>
      <c r="DG33" s="16"/>
      <c r="DH33" s="22"/>
      <c r="DI33" s="22"/>
      <c r="DJ33" s="13"/>
    </row>
    <row r="34" spans="1:114" ht="23.1" customHeight="1" thickBot="1" x14ac:dyDescent="0.3">
      <c r="CF34" s="39"/>
      <c r="CG34" s="139"/>
      <c r="CH34" s="139"/>
      <c r="CI34" s="139"/>
      <c r="CJ34" s="139"/>
      <c r="CK34" s="139"/>
      <c r="CL34" s="71"/>
      <c r="CM34" s="72"/>
      <c r="CN34" s="68"/>
      <c r="CO34" s="23"/>
      <c r="CP34" s="95"/>
      <c r="CQ34" s="160" t="s">
        <v>136</v>
      </c>
      <c r="CR34" s="161"/>
      <c r="CS34" s="161"/>
      <c r="CT34" s="161"/>
      <c r="CU34" s="162"/>
      <c r="CV34" s="93" t="s">
        <v>137</v>
      </c>
      <c r="CW34" s="104">
        <v>69.5</v>
      </c>
      <c r="CX34" s="65">
        <f t="shared" si="5"/>
        <v>0</v>
      </c>
      <c r="CZ34" s="13"/>
      <c r="DA34" s="13"/>
      <c r="DB34" s="13"/>
      <c r="DC34" s="13"/>
      <c r="DD34" s="13"/>
      <c r="DE34" s="13"/>
      <c r="DF34" s="16"/>
      <c r="DG34" s="16"/>
      <c r="DH34" s="22"/>
      <c r="DI34" s="22"/>
      <c r="DJ34" s="13"/>
    </row>
    <row r="35" spans="1:114" ht="23.1" customHeight="1" thickBot="1" x14ac:dyDescent="0.3">
      <c r="CF35" s="39"/>
      <c r="CG35" s="139"/>
      <c r="CH35" s="139"/>
      <c r="CI35" s="139"/>
      <c r="CJ35" s="139"/>
      <c r="CK35" s="139"/>
      <c r="CL35" s="71"/>
      <c r="CM35" s="72"/>
      <c r="CN35" s="68"/>
      <c r="CO35" s="23"/>
      <c r="CP35" s="24"/>
      <c r="CQ35" s="24"/>
      <c r="CR35" s="24"/>
      <c r="CS35" s="24"/>
      <c r="CT35" s="24"/>
      <c r="CU35" s="24"/>
      <c r="CV35" s="4"/>
      <c r="CW35" s="4"/>
      <c r="CX35" s="20"/>
      <c r="CZ35" s="13"/>
      <c r="DA35" s="13"/>
      <c r="DB35" s="13"/>
      <c r="DC35" s="13"/>
      <c r="DD35" s="13"/>
      <c r="DE35" s="13"/>
      <c r="DF35" s="153"/>
      <c r="DG35" s="153"/>
      <c r="DH35" s="22"/>
      <c r="DI35" s="22"/>
      <c r="DJ35" s="13"/>
    </row>
    <row r="36" spans="1:114" ht="23.1" customHeight="1" thickBot="1"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5"/>
      <c r="CF36" s="39"/>
      <c r="CG36" s="139"/>
      <c r="CH36" s="139"/>
      <c r="CI36" s="139"/>
      <c r="CJ36" s="139"/>
      <c r="CK36" s="139"/>
      <c r="CL36" s="71"/>
      <c r="CM36" s="72"/>
      <c r="CN36" s="68"/>
      <c r="CO36" s="23"/>
      <c r="CP36" s="181" t="s">
        <v>138</v>
      </c>
      <c r="CQ36" s="181"/>
      <c r="CR36" s="181"/>
      <c r="CS36" s="181"/>
      <c r="CT36" s="182">
        <f>SUM(CN4+CN5+CN7+CN8+CN9+CN10+CN11+CN12+CN13+CN15+CN16+CN17+CN18+CN19+CN20+CN21+CN22+CN23+CN24+CN25+CN26+CN27+CN28+CX5+CX6+CX7+CX8+CX9+CX10+CX11+CX12+CX13+CX14+CX17+CX18+CX19+CX20+CX21+CX22+CX24+CX25+CX26+CX27+CX28+CX29+CX30+CX31+CX32+CX33+CX34+CX23)</f>
        <v>0</v>
      </c>
      <c r="CU36" s="182"/>
      <c r="CV36" s="181" t="s">
        <v>77</v>
      </c>
      <c r="CW36" s="181"/>
      <c r="CX36" s="77">
        <f>SUM(CT36+CT37)*0.2</f>
        <v>0</v>
      </c>
      <c r="CZ36" s="13"/>
      <c r="DA36" s="13"/>
      <c r="DB36" s="13"/>
      <c r="DC36" s="13"/>
      <c r="DD36" s="13"/>
      <c r="DF36" s="153"/>
      <c r="DG36" s="153"/>
      <c r="DH36" s="22"/>
      <c r="DI36" s="22"/>
      <c r="DJ36" s="13"/>
    </row>
    <row r="37" spans="1:114" ht="23.1" customHeight="1" thickBot="1"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5"/>
      <c r="CF37" s="39"/>
      <c r="CG37" s="139"/>
      <c r="CH37" s="139"/>
      <c r="CI37" s="139"/>
      <c r="CJ37" s="139"/>
      <c r="CK37" s="139"/>
      <c r="CL37" s="71"/>
      <c r="CM37" s="72"/>
      <c r="CN37" s="68"/>
      <c r="CO37" s="23"/>
      <c r="CP37" s="178" t="s">
        <v>80</v>
      </c>
      <c r="CQ37" s="178"/>
      <c r="CR37" s="178"/>
      <c r="CS37" s="178"/>
      <c r="CT37" s="179">
        <v>0</v>
      </c>
      <c r="CU37" s="179"/>
      <c r="CV37" s="180" t="s">
        <v>8</v>
      </c>
      <c r="CW37" s="180"/>
      <c r="CX37" s="121">
        <f>SUM(CT36+CX36+CT37)</f>
        <v>0</v>
      </c>
      <c r="CZ37" s="13"/>
      <c r="DA37" s="13"/>
      <c r="DB37" s="13"/>
      <c r="DC37" s="13"/>
      <c r="DD37" s="13"/>
      <c r="DE37" s="13"/>
      <c r="DF37" s="153"/>
      <c r="DG37" s="153"/>
      <c r="DH37" s="22"/>
      <c r="DI37" s="22"/>
      <c r="DJ37" s="13"/>
    </row>
    <row r="38" spans="1:114" ht="23.1"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5"/>
      <c r="CF38" s="38"/>
      <c r="CG38" s="13"/>
      <c r="CH38" s="13"/>
      <c r="CI38" s="13"/>
      <c r="CJ38" s="13"/>
      <c r="CK38" s="13"/>
      <c r="CL38" s="4"/>
      <c r="CM38" s="19"/>
      <c r="CN38" s="20"/>
      <c r="CO38" s="23"/>
      <c r="CP38" s="24"/>
      <c r="CQ38" s="24"/>
      <c r="CR38" s="24"/>
      <c r="CS38" s="24"/>
      <c r="CT38" s="24"/>
      <c r="CU38" s="24"/>
      <c r="CV38" s="123"/>
      <c r="CW38" s="123"/>
      <c r="CX38" s="20"/>
      <c r="CZ38" s="13"/>
      <c r="DA38" s="13"/>
      <c r="DB38" s="13"/>
      <c r="DC38" s="13"/>
      <c r="DD38" s="13"/>
      <c r="DE38" s="13"/>
      <c r="DF38" s="153"/>
      <c r="DG38" s="153"/>
      <c r="DH38" s="22"/>
      <c r="DI38" s="44"/>
      <c r="DJ38" s="13"/>
    </row>
    <row r="39" spans="1:114" ht="22.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147" t="s">
        <v>265</v>
      </c>
      <c r="CG39" s="147"/>
      <c r="CH39" s="147"/>
      <c r="CI39" s="147"/>
      <c r="CJ39" s="147"/>
      <c r="CK39" s="147"/>
      <c r="CL39" s="147"/>
      <c r="CM39" s="147"/>
      <c r="CN39" s="147"/>
      <c r="CO39" s="147"/>
      <c r="CP39" s="147"/>
      <c r="CQ39" s="147"/>
      <c r="CR39" s="147"/>
      <c r="CS39" s="147"/>
      <c r="CT39" s="147"/>
      <c r="CU39" s="147"/>
      <c r="CV39" s="147"/>
      <c r="CW39" s="147"/>
      <c r="CX39" s="147"/>
      <c r="CZ39" s="13"/>
      <c r="DA39" s="13"/>
      <c r="DB39" s="13"/>
      <c r="DC39" s="13"/>
      <c r="DD39" s="13"/>
      <c r="DE39" s="13"/>
      <c r="DF39" s="13"/>
      <c r="DG39" s="13"/>
      <c r="DH39" s="13"/>
    </row>
    <row r="40" spans="1:114" ht="22.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9"/>
      <c r="CF40" s="147"/>
      <c r="CG40" s="147"/>
      <c r="CH40" s="147"/>
      <c r="CI40" s="147"/>
      <c r="CJ40" s="147"/>
      <c r="CK40" s="147"/>
      <c r="CL40" s="147"/>
      <c r="CM40" s="147"/>
      <c r="CN40" s="147"/>
      <c r="CO40" s="147"/>
      <c r="CP40" s="147"/>
      <c r="CQ40" s="147"/>
      <c r="CR40" s="147"/>
      <c r="CS40" s="147"/>
      <c r="CT40" s="147"/>
      <c r="CU40" s="147"/>
      <c r="CV40" s="147"/>
      <c r="CW40" s="147"/>
      <c r="CX40" s="147"/>
      <c r="CZ40" s="13"/>
      <c r="DA40" s="13"/>
      <c r="DB40" s="13"/>
      <c r="DC40" s="13"/>
      <c r="DD40" s="13"/>
      <c r="DE40" s="13"/>
      <c r="DF40" s="13"/>
      <c r="DG40" s="13"/>
      <c r="DH40" s="13"/>
    </row>
    <row r="41" spans="1:114"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48" t="s">
        <v>277</v>
      </c>
      <c r="CG41" s="148"/>
      <c r="CH41" s="148"/>
      <c r="CI41" s="148"/>
      <c r="CJ41" s="148"/>
      <c r="CK41" s="148"/>
      <c r="CL41" s="148"/>
      <c r="CM41" s="148"/>
      <c r="CN41" s="148"/>
      <c r="CO41" s="148"/>
      <c r="CP41" s="148"/>
      <c r="CQ41" s="148"/>
      <c r="CR41" s="148"/>
      <c r="CS41" s="148"/>
      <c r="CT41" s="148"/>
      <c r="CU41" s="148"/>
      <c r="CV41" s="148"/>
      <c r="CW41" s="148"/>
      <c r="CX41" s="148"/>
      <c r="CZ41" s="13"/>
      <c r="DA41" s="13"/>
      <c r="DB41" s="13"/>
      <c r="DC41" s="13"/>
      <c r="DD41" s="13"/>
      <c r="DE41" s="13"/>
      <c r="DF41" s="13"/>
      <c r="DG41" s="13"/>
      <c r="DH41" s="13"/>
    </row>
    <row r="42" spans="1:114" ht="23.1" customHeight="1" x14ac:dyDescent="0.25">
      <c r="CF42" s="148"/>
      <c r="CG42" s="148"/>
      <c r="CH42" s="148"/>
      <c r="CI42" s="148"/>
      <c r="CJ42" s="148"/>
      <c r="CK42" s="148"/>
      <c r="CL42" s="148"/>
      <c r="CM42" s="148"/>
      <c r="CN42" s="148"/>
      <c r="CO42" s="148"/>
      <c r="CP42" s="148"/>
      <c r="CQ42" s="148"/>
      <c r="CR42" s="148"/>
      <c r="CS42" s="148"/>
      <c r="CT42" s="148"/>
      <c r="CU42" s="148"/>
      <c r="CV42" s="148"/>
      <c r="CW42" s="148"/>
      <c r="CX42" s="148"/>
      <c r="CZ42" s="13"/>
      <c r="DA42" s="13"/>
      <c r="DB42" s="13"/>
      <c r="DC42" s="13"/>
      <c r="DD42" s="13"/>
      <c r="DE42" s="13"/>
      <c r="DF42" s="13"/>
      <c r="DG42" s="13"/>
      <c r="DH42" s="13"/>
    </row>
    <row r="43" spans="1:114" ht="22.95" customHeight="1" x14ac:dyDescent="0.25">
      <c r="CF43" s="152" t="s">
        <v>285</v>
      </c>
      <c r="CG43" s="152"/>
      <c r="CH43" s="152"/>
      <c r="CI43" s="152" t="s">
        <v>286</v>
      </c>
      <c r="CJ43" s="152"/>
      <c r="CK43" s="152"/>
      <c r="CL43" s="152" t="s">
        <v>287</v>
      </c>
      <c r="CM43" s="152"/>
      <c r="CN43" s="152" t="s">
        <v>288</v>
      </c>
      <c r="CO43" s="152"/>
      <c r="CP43" s="152"/>
      <c r="CQ43" s="152" t="s">
        <v>289</v>
      </c>
      <c r="CR43" s="152"/>
      <c r="CS43" s="152"/>
      <c r="CT43" s="152" t="s">
        <v>290</v>
      </c>
      <c r="CU43" s="152"/>
      <c r="CV43" s="152"/>
      <c r="CW43" s="152" t="s">
        <v>291</v>
      </c>
      <c r="CX43" s="152"/>
      <c r="DD43" s="13"/>
      <c r="DE43" s="13"/>
      <c r="DF43" s="13"/>
      <c r="DG43" s="13"/>
      <c r="DH43" s="13"/>
    </row>
    <row r="44" spans="1:114" ht="22.95" customHeight="1" x14ac:dyDescent="0.25">
      <c r="CF44" s="150" t="s">
        <v>81</v>
      </c>
      <c r="CG44" s="150"/>
      <c r="CH44" s="150"/>
      <c r="CI44" s="151" t="s">
        <v>82</v>
      </c>
      <c r="CJ44" s="151"/>
      <c r="CK44" s="151"/>
      <c r="CL44" s="134"/>
      <c r="CM44" s="134"/>
      <c r="CN44" s="134"/>
      <c r="CO44" s="134"/>
      <c r="CP44" s="132" t="s">
        <v>83</v>
      </c>
      <c r="CQ44" s="132"/>
      <c r="CR44" s="132"/>
      <c r="CS44" s="132"/>
      <c r="CT44" s="132"/>
      <c r="CU44" s="136"/>
      <c r="CV44" s="136"/>
      <c r="CW44" s="136"/>
      <c r="CX44" s="136"/>
      <c r="DD44" s="13"/>
      <c r="DE44" s="13"/>
      <c r="DF44" s="13"/>
      <c r="DG44" s="13"/>
      <c r="DH44" s="13"/>
    </row>
    <row r="45" spans="1:114" ht="22.95" customHeight="1" x14ac:dyDescent="0.25">
      <c r="CF45" s="132" t="s">
        <v>84</v>
      </c>
      <c r="CG45" s="132"/>
      <c r="CH45" s="132"/>
      <c r="CI45" s="132"/>
      <c r="CJ45" s="132"/>
      <c r="CK45" s="132"/>
      <c r="CL45" s="137"/>
      <c r="CM45" s="137"/>
      <c r="CN45" s="137"/>
      <c r="CO45" s="137"/>
      <c r="CP45" s="26"/>
      <c r="CQ45" s="26"/>
      <c r="CR45" s="27"/>
      <c r="CS45" s="27"/>
      <c r="CT45" s="27"/>
      <c r="CU45" s="27"/>
      <c r="CV45" s="27"/>
      <c r="CW45" s="27"/>
      <c r="CX45" s="27"/>
      <c r="DD45" s="13"/>
      <c r="DE45" s="13"/>
      <c r="DF45" s="13"/>
      <c r="DG45" s="13"/>
      <c r="DH45" s="13"/>
    </row>
    <row r="46" spans="1:114" ht="22.95" customHeight="1" x14ac:dyDescent="0.25">
      <c r="CF46" s="132" t="s">
        <v>85</v>
      </c>
      <c r="CG46" s="132"/>
      <c r="CH46" s="132"/>
      <c r="CI46" s="132"/>
      <c r="CJ46" s="132"/>
      <c r="CK46" s="132"/>
      <c r="CL46" s="134"/>
      <c r="CM46" s="134"/>
      <c r="CN46" s="134"/>
      <c r="CO46" s="134"/>
      <c r="CP46" s="134"/>
      <c r="CQ46" s="134"/>
      <c r="CR46" s="134"/>
      <c r="CS46" s="134"/>
      <c r="CT46" s="134"/>
      <c r="CU46" s="134"/>
      <c r="CV46" s="134"/>
      <c r="CW46" s="134"/>
      <c r="CX46" s="134"/>
      <c r="DD46" s="13"/>
      <c r="DE46" s="13"/>
      <c r="DF46" s="13"/>
      <c r="DG46" s="13"/>
    </row>
    <row r="47" spans="1:114" ht="22.95" customHeight="1" x14ac:dyDescent="0.25">
      <c r="CF47" s="30"/>
      <c r="CG47" s="30"/>
      <c r="CH47" s="30"/>
      <c r="CI47" s="30"/>
      <c r="CJ47" s="30"/>
      <c r="CK47" s="30"/>
      <c r="CL47" s="134"/>
      <c r="CM47" s="134"/>
      <c r="CN47" s="134"/>
      <c r="CO47" s="134"/>
      <c r="CP47" s="132" t="s">
        <v>86</v>
      </c>
      <c r="CQ47" s="132"/>
      <c r="CR47" s="132"/>
      <c r="CS47" s="132"/>
      <c r="CT47" s="132"/>
      <c r="CU47" s="138"/>
      <c r="CV47" s="138"/>
      <c r="CW47" s="138"/>
      <c r="CX47" s="138"/>
    </row>
    <row r="48" spans="1:114" ht="22.95" customHeight="1" x14ac:dyDescent="0.25">
      <c r="CF48" s="132" t="s">
        <v>87</v>
      </c>
      <c r="CG48" s="132"/>
      <c r="CH48" s="132"/>
      <c r="CI48" s="132"/>
      <c r="CJ48" s="132"/>
      <c r="CK48" s="132"/>
      <c r="CL48" s="136"/>
      <c r="CM48" s="136"/>
      <c r="CN48" s="136"/>
      <c r="CO48" s="136"/>
      <c r="CP48" s="132" t="s">
        <v>88</v>
      </c>
      <c r="CQ48" s="132"/>
      <c r="CR48" s="132"/>
      <c r="CS48" s="132"/>
      <c r="CT48" s="132"/>
      <c r="CU48" s="136"/>
      <c r="CV48" s="136"/>
      <c r="CW48" s="136"/>
      <c r="CX48" s="136"/>
    </row>
    <row r="49" spans="84:102" ht="22.95" customHeight="1" x14ac:dyDescent="0.25">
      <c r="CF49" s="132" t="s">
        <v>89</v>
      </c>
      <c r="CG49" s="132"/>
      <c r="CH49" s="132"/>
      <c r="CI49" s="132"/>
      <c r="CJ49" s="132"/>
      <c r="CK49" s="132"/>
      <c r="CL49" s="133"/>
      <c r="CM49" s="133"/>
      <c r="CN49" s="133"/>
      <c r="CO49" s="133"/>
      <c r="CP49" s="133"/>
      <c r="CQ49" s="133"/>
      <c r="CR49" s="133"/>
      <c r="CS49" s="133"/>
      <c r="CT49" s="133"/>
      <c r="CU49" s="133"/>
      <c r="CV49" s="133"/>
      <c r="CW49" s="133"/>
      <c r="CX49" s="133"/>
    </row>
    <row r="50" spans="84:102" ht="22.95" customHeight="1" x14ac:dyDescent="0.25">
      <c r="CF50" s="30"/>
      <c r="CG50" s="30"/>
      <c r="CH50" s="30"/>
      <c r="CI50" s="30"/>
      <c r="CJ50" s="30"/>
      <c r="CK50" s="30"/>
      <c r="CL50" s="30"/>
      <c r="CM50" s="30"/>
      <c r="CN50" s="30"/>
      <c r="CO50" s="27"/>
      <c r="CP50" s="30"/>
      <c r="CQ50" s="30"/>
      <c r="CR50" s="30"/>
      <c r="CS50" s="30"/>
      <c r="CT50" s="30"/>
      <c r="CU50" s="30"/>
      <c r="CV50" s="30"/>
      <c r="CW50" s="30"/>
      <c r="CX50" s="30"/>
    </row>
    <row r="51" spans="84:102" ht="22.95" customHeight="1" x14ac:dyDescent="0.25">
      <c r="CF51" s="135" t="s">
        <v>90</v>
      </c>
      <c r="CG51" s="135"/>
      <c r="CH51" s="135"/>
      <c r="CI51" s="132" t="s">
        <v>91</v>
      </c>
      <c r="CJ51" s="132"/>
      <c r="CK51" s="132"/>
      <c r="CL51" s="134"/>
      <c r="CM51" s="134"/>
      <c r="CN51" s="134"/>
      <c r="CO51" s="134"/>
      <c r="CP51" s="132" t="s">
        <v>92</v>
      </c>
      <c r="CQ51" s="132"/>
      <c r="CR51" s="132"/>
      <c r="CS51" s="132"/>
      <c r="CT51" s="132"/>
      <c r="CU51" s="136"/>
      <c r="CV51" s="136"/>
      <c r="CW51" s="136"/>
      <c r="CX51" s="136"/>
    </row>
    <row r="52" spans="84:102" ht="22.95" customHeight="1" x14ac:dyDescent="0.25">
      <c r="CF52" s="132" t="s">
        <v>93</v>
      </c>
      <c r="CG52" s="132"/>
      <c r="CH52" s="132"/>
      <c r="CI52" s="132"/>
      <c r="CJ52" s="132"/>
      <c r="CK52" s="132"/>
      <c r="CL52" s="134"/>
      <c r="CM52" s="134"/>
      <c r="CN52" s="134"/>
      <c r="CO52" s="134"/>
      <c r="CP52" s="134"/>
      <c r="CQ52" s="134"/>
      <c r="CR52" s="134"/>
      <c r="CS52" s="134"/>
      <c r="CT52" s="134"/>
      <c r="CU52" s="134"/>
      <c r="CV52" s="134"/>
      <c r="CW52" s="134"/>
      <c r="CX52" s="134"/>
    </row>
    <row r="53" spans="84:102" ht="22.95" customHeight="1" x14ac:dyDescent="0.25">
      <c r="CF53" s="30"/>
      <c r="CG53" s="30"/>
      <c r="CH53" s="30"/>
      <c r="CI53" s="30"/>
      <c r="CJ53" s="30"/>
      <c r="CK53" s="30"/>
      <c r="CL53" s="134"/>
      <c r="CM53" s="134"/>
      <c r="CN53" s="134"/>
      <c r="CO53" s="134"/>
      <c r="CP53" s="132" t="s">
        <v>86</v>
      </c>
      <c r="CQ53" s="132"/>
      <c r="CR53" s="132"/>
      <c r="CS53" s="132"/>
      <c r="CT53" s="132"/>
      <c r="CU53" s="134"/>
      <c r="CV53" s="134"/>
      <c r="CW53" s="134"/>
      <c r="CX53" s="134"/>
    </row>
    <row r="54" spans="84:102" ht="22.95" customHeight="1" x14ac:dyDescent="0.3">
      <c r="CF54" s="25"/>
      <c r="CG54" s="25"/>
      <c r="CH54" s="25"/>
      <c r="CI54" s="25"/>
      <c r="CJ54" s="25"/>
      <c r="CK54" s="25"/>
      <c r="CL54" s="176"/>
      <c r="CM54" s="176"/>
      <c r="CN54" s="176"/>
      <c r="CO54" s="176"/>
      <c r="CP54" s="25"/>
      <c r="CQ54" s="25"/>
      <c r="CR54" s="25"/>
      <c r="CS54" s="25"/>
      <c r="CT54" s="25"/>
      <c r="CU54" s="25"/>
      <c r="CV54" s="25"/>
      <c r="CW54" s="25"/>
      <c r="CX54" s="25"/>
    </row>
    <row r="55" spans="84:102" ht="22.95" customHeight="1" x14ac:dyDescent="0.25">
      <c r="CF55" s="177" t="s">
        <v>279</v>
      </c>
      <c r="CG55" s="177"/>
      <c r="CH55" s="177"/>
      <c r="CI55" s="177"/>
      <c r="CJ55" s="177"/>
      <c r="CK55" s="177"/>
      <c r="CL55" s="177"/>
      <c r="CM55" s="177"/>
      <c r="CN55" s="177"/>
      <c r="CO55" s="177"/>
      <c r="CP55" s="177"/>
      <c r="CQ55" s="177"/>
      <c r="CR55" s="177"/>
      <c r="CS55" s="177"/>
      <c r="CT55" s="177"/>
      <c r="CU55" s="177"/>
      <c r="CV55" s="177"/>
      <c r="CW55" s="177"/>
      <c r="CX55" s="177"/>
    </row>
    <row r="56" spans="84:102" ht="22.5" customHeight="1" x14ac:dyDescent="0.25">
      <c r="CF56" s="60"/>
      <c r="CG56" s="60"/>
      <c r="CH56" s="60"/>
      <c r="CI56" s="60"/>
      <c r="CJ56" s="60"/>
      <c r="CK56" s="60"/>
      <c r="CL56" s="60"/>
      <c r="CM56" s="60"/>
      <c r="CN56" s="60"/>
      <c r="CO56" s="60"/>
      <c r="CP56" s="60"/>
      <c r="CQ56" s="60"/>
      <c r="CR56" s="60"/>
      <c r="CS56" s="60"/>
      <c r="CT56" s="60"/>
      <c r="CU56" s="60"/>
      <c r="CV56" s="60"/>
      <c r="CW56" s="60"/>
      <c r="CX56" s="60"/>
    </row>
    <row r="57" spans="84:102" ht="22.5" customHeight="1" x14ac:dyDescent="0.25">
      <c r="CF57" s="125" t="s">
        <v>1</v>
      </c>
      <c r="CG57" s="125"/>
      <c r="CH57" s="125"/>
      <c r="CI57" s="125"/>
      <c r="CJ57" s="125"/>
      <c r="CK57" s="125"/>
      <c r="CL57" s="125"/>
      <c r="CM57" s="125"/>
      <c r="CN57" s="125"/>
      <c r="CO57" s="125"/>
      <c r="CP57" s="125"/>
      <c r="CQ57" s="125"/>
      <c r="CR57" s="125"/>
      <c r="CS57" s="125"/>
      <c r="CT57" s="125"/>
      <c r="CU57" s="125"/>
      <c r="CV57" s="125"/>
      <c r="CW57" s="125"/>
      <c r="CX57" s="125"/>
    </row>
    <row r="58" spans="84:102" ht="22.5" customHeight="1" x14ac:dyDescent="0.25">
      <c r="CF58" s="175" t="s">
        <v>262</v>
      </c>
      <c r="CG58" s="175"/>
      <c r="CH58" s="175"/>
      <c r="CI58" s="175"/>
      <c r="CJ58" s="175"/>
      <c r="CK58" s="175"/>
      <c r="CL58" s="175"/>
      <c r="CM58" s="175"/>
      <c r="CN58" s="175"/>
      <c r="CO58" s="175"/>
      <c r="CP58" s="175"/>
      <c r="CQ58" s="175"/>
      <c r="CR58" s="175"/>
      <c r="CS58" s="175"/>
      <c r="CT58" s="175"/>
      <c r="CU58" s="175"/>
      <c r="CV58" s="175"/>
      <c r="CW58" s="175"/>
      <c r="CX58" s="175"/>
    </row>
    <row r="59" spans="84:102" ht="24.9" customHeight="1" x14ac:dyDescent="0.25">
      <c r="CF59" s="126"/>
      <c r="CG59" s="126"/>
      <c r="CH59" s="126"/>
      <c r="CI59" s="126"/>
      <c r="CJ59" s="126"/>
      <c r="CK59" s="126"/>
      <c r="CL59" s="126"/>
      <c r="CM59" s="126"/>
      <c r="CN59" s="126"/>
      <c r="CO59" s="126"/>
      <c r="CP59" s="126"/>
      <c r="CQ59" s="126"/>
      <c r="CR59" s="126"/>
      <c r="CS59" s="126"/>
      <c r="CT59" s="126"/>
      <c r="CU59" s="126"/>
      <c r="CV59" s="126"/>
      <c r="CW59" s="126"/>
      <c r="CX59" s="126"/>
    </row>
    <row r="60" spans="84:102" ht="24.9" customHeight="1" x14ac:dyDescent="0.25"/>
    <row r="61" spans="84:102" ht="24.9" customHeight="1" x14ac:dyDescent="0.25"/>
    <row r="62" spans="84:102" ht="24.9" customHeight="1" x14ac:dyDescent="0.25"/>
    <row r="63" spans="84:102" ht="24.9" customHeight="1" x14ac:dyDescent="0.25"/>
    <row r="64" spans="84:10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sheetData>
  <sheetProtection selectLockedCells="1" selectUnlockedCells="1"/>
  <mergeCells count="154">
    <mergeCell ref="CF43:CH43"/>
    <mergeCell ref="CI43:CK43"/>
    <mergeCell ref="CL43:CM43"/>
    <mergeCell ref="CN43:CP43"/>
    <mergeCell ref="CQ43:CS43"/>
    <mergeCell ref="CT43:CV43"/>
    <mergeCell ref="CW43:CX43"/>
    <mergeCell ref="CF59:CX59"/>
    <mergeCell ref="CF57:CX57"/>
    <mergeCell ref="CF44:CH44"/>
    <mergeCell ref="CI44:CK44"/>
    <mergeCell ref="CL44:CO44"/>
    <mergeCell ref="CP44:CT44"/>
    <mergeCell ref="CU44:CX44"/>
    <mergeCell ref="CF45:CK45"/>
    <mergeCell ref="CL45:CO45"/>
    <mergeCell ref="CF46:CK46"/>
    <mergeCell ref="CL46:CX46"/>
    <mergeCell ref="CL47:CO47"/>
    <mergeCell ref="CP47:CT47"/>
    <mergeCell ref="CU47:CX47"/>
    <mergeCell ref="CF48:CK48"/>
    <mergeCell ref="CL48:CO48"/>
    <mergeCell ref="CP48:CT48"/>
    <mergeCell ref="CF1:CW1"/>
    <mergeCell ref="CF2:CX2"/>
    <mergeCell ref="CG3:CK3"/>
    <mergeCell ref="CQ3:CU3"/>
    <mergeCell ref="CG4:CK4"/>
    <mergeCell ref="CQ4:CU4"/>
    <mergeCell ref="CG6:CN6"/>
    <mergeCell ref="CQ6:CU6"/>
    <mergeCell ref="CG5:CK5"/>
    <mergeCell ref="CQ5:CU5"/>
    <mergeCell ref="CG7:CK7"/>
    <mergeCell ref="CQ7:CU7"/>
    <mergeCell ref="CG8:CK8"/>
    <mergeCell ref="CQ8:CU8"/>
    <mergeCell ref="CG9:CK9"/>
    <mergeCell ref="CQ9:CU9"/>
    <mergeCell ref="CG10:CK10"/>
    <mergeCell ref="CQ10:CU10"/>
    <mergeCell ref="CG11:CK11"/>
    <mergeCell ref="CQ11:CU11"/>
    <mergeCell ref="CG12:CK12"/>
    <mergeCell ref="CQ12:CU12"/>
    <mergeCell ref="CG13:CK13"/>
    <mergeCell ref="CQ13:CU13"/>
    <mergeCell ref="CG14:CK14"/>
    <mergeCell ref="CQ14:CU14"/>
    <mergeCell ref="CG15:CK15"/>
    <mergeCell ref="CG16:CK16"/>
    <mergeCell ref="CP16:CX16"/>
    <mergeCell ref="CG17:CK17"/>
    <mergeCell ref="CQ17:CU17"/>
    <mergeCell ref="CG18:CK18"/>
    <mergeCell ref="CQ18:CU18"/>
    <mergeCell ref="DF19:DG19"/>
    <mergeCell ref="DH19:DI19"/>
    <mergeCell ref="DJ19:DK19"/>
    <mergeCell ref="CG20:CK20"/>
    <mergeCell ref="CQ20:CU20"/>
    <mergeCell ref="DA20:DE20"/>
    <mergeCell ref="DF20:DG20"/>
    <mergeCell ref="DH20:DI20"/>
    <mergeCell ref="DJ20:DK20"/>
    <mergeCell ref="CG19:CK19"/>
    <mergeCell ref="CQ19:CU19"/>
    <mergeCell ref="DA19:DE19"/>
    <mergeCell ref="DF21:DG21"/>
    <mergeCell ref="DH21:DI21"/>
    <mergeCell ref="DJ21:DK21"/>
    <mergeCell ref="DA22:DE22"/>
    <mergeCell ref="DF22:DG22"/>
    <mergeCell ref="DH22:DI22"/>
    <mergeCell ref="DJ22:DK22"/>
    <mergeCell ref="DA21:DE21"/>
    <mergeCell ref="CG23:CK23"/>
    <mergeCell ref="DF23:DG23"/>
    <mergeCell ref="DH23:DI23"/>
    <mergeCell ref="CG21:CK21"/>
    <mergeCell ref="CG22:CK22"/>
    <mergeCell ref="CQ21:CU21"/>
    <mergeCell ref="CQ22:CU22"/>
    <mergeCell ref="CQ23:CU23"/>
    <mergeCell ref="CG24:CK24"/>
    <mergeCell ref="CQ24:CU24"/>
    <mergeCell ref="DF24:DG24"/>
    <mergeCell ref="DH24:DI24"/>
    <mergeCell ref="DH25:DI25"/>
    <mergeCell ref="CG26:CK26"/>
    <mergeCell ref="CQ26:CU26"/>
    <mergeCell ref="DF26:DG26"/>
    <mergeCell ref="DH26:DI26"/>
    <mergeCell ref="CG25:CK25"/>
    <mergeCell ref="CQ25:CU25"/>
    <mergeCell ref="DF25:DG25"/>
    <mergeCell ref="DH27:DI27"/>
    <mergeCell ref="CG28:CK28"/>
    <mergeCell ref="CQ28:CU28"/>
    <mergeCell ref="DF28:DG28"/>
    <mergeCell ref="DH28:DI28"/>
    <mergeCell ref="CG27:CK27"/>
    <mergeCell ref="CQ27:CU27"/>
    <mergeCell ref="DF27:DG27"/>
    <mergeCell ref="DH29:DI29"/>
    <mergeCell ref="CG30:CK30"/>
    <mergeCell ref="CQ30:CU30"/>
    <mergeCell ref="DF30:DG31"/>
    <mergeCell ref="DH30:DI30"/>
    <mergeCell ref="CG31:CK31"/>
    <mergeCell ref="CQ31:CU31"/>
    <mergeCell ref="CG29:CK29"/>
    <mergeCell ref="CQ29:CU29"/>
    <mergeCell ref="CG32:CK32"/>
    <mergeCell ref="CQ32:CU32"/>
    <mergeCell ref="DF32:DG32"/>
    <mergeCell ref="DF29:DG29"/>
    <mergeCell ref="CG33:CK33"/>
    <mergeCell ref="CQ33:CU33"/>
    <mergeCell ref="CG34:CK34"/>
    <mergeCell ref="CQ34:CU34"/>
    <mergeCell ref="CG35:CK35"/>
    <mergeCell ref="DF35:DG35"/>
    <mergeCell ref="CG36:CK36"/>
    <mergeCell ref="CP36:CS36"/>
    <mergeCell ref="CT36:CU36"/>
    <mergeCell ref="CV36:CW36"/>
    <mergeCell ref="DF36:DG36"/>
    <mergeCell ref="CG37:CK37"/>
    <mergeCell ref="CP37:CS37"/>
    <mergeCell ref="CT37:CU37"/>
    <mergeCell ref="CV37:CW37"/>
    <mergeCell ref="DF37:DG37"/>
    <mergeCell ref="CV38:CW38"/>
    <mergeCell ref="DF38:DG38"/>
    <mergeCell ref="CF39:CX40"/>
    <mergeCell ref="CF41:CX42"/>
    <mergeCell ref="CU48:CX48"/>
    <mergeCell ref="CF58:CX58"/>
    <mergeCell ref="CL53:CO53"/>
    <mergeCell ref="CP53:CT53"/>
    <mergeCell ref="CU53:CX53"/>
    <mergeCell ref="CL54:CO54"/>
    <mergeCell ref="CF55:CX55"/>
    <mergeCell ref="CF49:CK49"/>
    <mergeCell ref="CL49:CX49"/>
    <mergeCell ref="CF51:CH51"/>
    <mergeCell ref="CI51:CK51"/>
    <mergeCell ref="CL51:CO51"/>
    <mergeCell ref="CP51:CT51"/>
    <mergeCell ref="CU51:CX51"/>
    <mergeCell ref="CF52:CK52"/>
    <mergeCell ref="CL52:CX52"/>
  </mergeCells>
  <conditionalFormatting sqref="CF43">
    <cfRule type="expression" dxfId="47" priority="1">
      <formula>$CX$25 &gt;0</formula>
    </cfRule>
  </conditionalFormatting>
  <conditionalFormatting sqref="CI43">
    <cfRule type="expression" dxfId="45" priority="3">
      <formula>$CX$37 &gt;0</formula>
    </cfRule>
  </conditionalFormatting>
  <pageMargins left="0.92291666666666672" right="0.37986111111111109" top="0.47013888888888888" bottom="0.2298611111111111" header="0.51180555555555551" footer="0.51180555555555551"/>
  <pageSetup paperSize="9" scale="58"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5A87ABD4-0DFC-4BD8-8041-E2A13711A904}">
            <xm:f>'Standard Half Round'!$CX$25 &gt;0</xm:f>
            <x14:dxf>
              <font>
                <color theme="1"/>
              </font>
              <fill>
                <patternFill>
                  <bgColor theme="2"/>
                </patternFill>
              </fill>
            </x14:dxf>
          </x14:cfRule>
          <xm:sqref>CF43</xm:sqref>
        </x14:conditionalFormatting>
        <x14:conditionalFormatting xmlns:xm="http://schemas.microsoft.com/office/excel/2006/main">
          <x14:cfRule type="expression" priority="4" id="{AC8C716C-435A-4CD2-A1C4-24EDA1AD8AF4}">
            <xm:f>'Standard Box'!$CX$37 &gt;0</xm:f>
            <x14:dxf>
              <font>
                <color theme="1"/>
              </font>
              <fill>
                <patternFill>
                  <bgColor theme="2"/>
                </patternFill>
              </fill>
            </x14:dxf>
          </x14:cfRule>
          <xm:sqref>CL43</xm:sqref>
        </x14:conditionalFormatting>
        <x14:conditionalFormatting xmlns:xm="http://schemas.microsoft.com/office/excel/2006/main">
          <x14:cfRule type="expression" priority="5" id="{1F9C87BF-A060-4E1E-AEEF-F48A734AE0D9}">
            <xm:f>'Large Half Round'!$CX$39 &gt;0</xm:f>
            <x14:dxf>
              <font>
                <color theme="1"/>
              </font>
              <fill>
                <patternFill>
                  <bgColor theme="2"/>
                </patternFill>
              </fill>
            </x14:dxf>
          </x14:cfRule>
          <xm:sqref>CN43</xm:sqref>
        </x14:conditionalFormatting>
        <x14:conditionalFormatting xmlns:xm="http://schemas.microsoft.com/office/excel/2006/main">
          <x14:cfRule type="expression" priority="6" id="{E905C883-143C-4ACD-B8FC-F5404505A6FB}">
            <xm:f>'Large Ogee'!$CX$40 &gt;0</xm:f>
            <x14:dxf>
              <font>
                <color theme="1"/>
              </font>
              <fill>
                <patternFill>
                  <bgColor theme="2"/>
                </patternFill>
              </fill>
            </x14:dxf>
          </x14:cfRule>
          <xm:sqref>CQ43</xm:sqref>
        </x14:conditionalFormatting>
        <x14:conditionalFormatting xmlns:xm="http://schemas.microsoft.com/office/excel/2006/main">
          <x14:cfRule type="expression" priority="7" id="{F5E48601-2CD9-4F07-86D4-AA333D843012}">
            <xm:f>'Large Box'!$CX$39 &gt;0</xm:f>
            <x14:dxf>
              <font>
                <color theme="1"/>
              </font>
              <fill>
                <patternFill>
                  <bgColor theme="2"/>
                </patternFill>
              </fill>
            </x14:dxf>
          </x14:cfRule>
          <xm:sqref>CT43</xm:sqref>
        </x14:conditionalFormatting>
        <x14:conditionalFormatting xmlns:xm="http://schemas.microsoft.com/office/excel/2006/main">
          <x14:cfRule type="expression" priority="8" id="{2CA28949-D30E-43A5-A85E-BD54A08315A2}">
            <xm:f>'Architectural Features'!$CX$19 &gt;0</xm:f>
            <x14:dxf>
              <font>
                <color theme="1"/>
              </font>
              <fill>
                <patternFill>
                  <bgColor theme="2"/>
                </patternFill>
              </fill>
            </x14:dxf>
          </x14:cfRule>
          <xm:sqref>CW43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K94"/>
  <sheetViews>
    <sheetView view="pageBreakPreview" topLeftCell="CF1" zoomScale="85" zoomScaleNormal="75" zoomScaleSheetLayoutView="85" workbookViewId="0">
      <selection activeCell="CM7" sqref="CM7"/>
    </sheetView>
  </sheetViews>
  <sheetFormatPr defaultColWidth="8.6640625" defaultRowHeight="13.2" x14ac:dyDescent="0.25"/>
  <cols>
    <col min="1" max="83" width="0" style="1" hidden="1" customWidth="1"/>
    <col min="84" max="84" width="5.6640625" style="1" customWidth="1"/>
    <col min="85" max="89" width="7.109375" style="1" customWidth="1"/>
    <col min="90" max="92" width="11.44140625" style="1" customWidth="1"/>
    <col min="93" max="94" width="5.6640625" style="1" customWidth="1"/>
    <col min="95" max="99" width="7.109375" style="1" customWidth="1"/>
    <col min="100" max="102" width="11.44140625" style="1" customWidth="1"/>
    <col min="103" max="16384" width="8.6640625" style="1"/>
  </cols>
  <sheetData>
    <row r="1" spans="1:115" ht="57" customHeight="1" thickBot="1" x14ac:dyDescent="0.3">
      <c r="CF1" s="163" t="s">
        <v>139</v>
      </c>
      <c r="CG1" s="163"/>
      <c r="CH1" s="163"/>
      <c r="CI1" s="163"/>
      <c r="CJ1" s="163"/>
      <c r="CK1" s="163"/>
      <c r="CL1" s="163"/>
      <c r="CM1" s="163"/>
      <c r="CN1" s="163"/>
      <c r="CO1" s="163"/>
      <c r="CP1" s="163"/>
      <c r="CQ1" s="163"/>
      <c r="CR1" s="163"/>
      <c r="CS1" s="163"/>
      <c r="CT1" s="163"/>
      <c r="CU1" s="163"/>
      <c r="CV1" s="163"/>
      <c r="CW1" s="163"/>
      <c r="CX1" s="119" t="s">
        <v>302</v>
      </c>
    </row>
    <row r="2" spans="1:115" ht="19.5" customHeight="1" thickBot="1" x14ac:dyDescent="0.3">
      <c r="CF2" s="123" t="s">
        <v>3</v>
      </c>
      <c r="CG2" s="123"/>
      <c r="CH2" s="123"/>
      <c r="CI2" s="123"/>
      <c r="CJ2" s="123"/>
      <c r="CK2" s="123"/>
      <c r="CL2" s="123"/>
      <c r="CM2" s="123"/>
      <c r="CN2" s="123"/>
      <c r="CO2" s="123"/>
      <c r="CP2" s="123"/>
      <c r="CQ2" s="123"/>
      <c r="CR2" s="123"/>
      <c r="CS2" s="123"/>
      <c r="CT2" s="123"/>
      <c r="CU2" s="123"/>
      <c r="CV2" s="123"/>
      <c r="CW2" s="123"/>
      <c r="CX2" s="123"/>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68" t="s">
        <v>5</v>
      </c>
      <c r="CH3" s="168"/>
      <c r="CI3" s="168"/>
      <c r="CJ3" s="168"/>
      <c r="CK3" s="168"/>
      <c r="CL3" s="12" t="s">
        <v>6</v>
      </c>
      <c r="CM3" s="12" t="s">
        <v>7</v>
      </c>
      <c r="CN3" s="87" t="s">
        <v>8</v>
      </c>
      <c r="CO3" s="87"/>
      <c r="CP3" s="87" t="s">
        <v>4</v>
      </c>
      <c r="CQ3" s="168" t="s">
        <v>5</v>
      </c>
      <c r="CR3" s="168"/>
      <c r="CS3" s="168"/>
      <c r="CT3" s="168"/>
      <c r="CU3" s="168"/>
      <c r="CV3" s="12" t="s">
        <v>6</v>
      </c>
      <c r="CW3" s="12" t="s">
        <v>7</v>
      </c>
      <c r="CX3" s="73" t="s">
        <v>8</v>
      </c>
      <c r="DA3" s="13"/>
      <c r="DB3" s="13"/>
      <c r="DD3" s="13"/>
      <c r="DE3" s="13"/>
      <c r="DG3" s="13"/>
      <c r="DH3" s="13"/>
      <c r="DI3" s="13"/>
      <c r="DJ3" s="13"/>
      <c r="DK3" s="13"/>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39"/>
      <c r="CG4" s="173" t="s">
        <v>281</v>
      </c>
      <c r="CH4" s="173"/>
      <c r="CI4" s="173"/>
      <c r="CJ4" s="173"/>
      <c r="CK4" s="173"/>
      <c r="CL4" s="71" t="s">
        <v>140</v>
      </c>
      <c r="CM4" s="117">
        <v>85</v>
      </c>
      <c r="CN4" s="101">
        <f>SUM(CF4*CM4)</f>
        <v>0</v>
      </c>
      <c r="CO4" s="4"/>
      <c r="CP4" s="118"/>
      <c r="CQ4" s="208" t="s">
        <v>141</v>
      </c>
      <c r="CR4" s="173"/>
      <c r="CS4" s="173"/>
      <c r="CT4" s="173"/>
      <c r="CU4" s="173"/>
      <c r="CV4" s="70"/>
      <c r="CW4" s="72"/>
      <c r="CX4" s="77"/>
      <c r="CZ4" s="38"/>
      <c r="DA4" s="18"/>
      <c r="DB4" s="18"/>
      <c r="DC4" s="18"/>
      <c r="DD4" s="18"/>
      <c r="DE4" s="18"/>
      <c r="DF4" s="4"/>
      <c r="DG4" s="4"/>
      <c r="DH4" s="19"/>
      <c r="DI4" s="19"/>
      <c r="DJ4" s="20"/>
      <c r="DK4" s="20"/>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9">
        <f>SUM(CF4,CF9+CF10+CF14+CP18+CP19+CP20+CP21+CP25)</f>
        <v>0</v>
      </c>
      <c r="CG5" s="139" t="s">
        <v>96</v>
      </c>
      <c r="CH5" s="139"/>
      <c r="CI5" s="139"/>
      <c r="CJ5" s="139"/>
      <c r="CK5" s="139"/>
      <c r="CL5" s="71" t="s">
        <v>142</v>
      </c>
      <c r="CM5" s="105">
        <v>15</v>
      </c>
      <c r="CN5" s="68">
        <f>SUM(CF5*CM5)</f>
        <v>0</v>
      </c>
      <c r="CO5" s="13"/>
      <c r="CP5" s="36"/>
      <c r="CQ5" s="139" t="s">
        <v>12</v>
      </c>
      <c r="CR5" s="139"/>
      <c r="CS5" s="139"/>
      <c r="CT5" s="139"/>
      <c r="CU5" s="139"/>
      <c r="CV5" s="71" t="s">
        <v>13</v>
      </c>
      <c r="CW5" s="89">
        <v>1.5</v>
      </c>
      <c r="CX5" s="77">
        <f t="shared" ref="CX5:CX13" si="0">SUM(CP5*CW5)</f>
        <v>0</v>
      </c>
      <c r="CZ5" s="38"/>
      <c r="DA5" s="13"/>
      <c r="DB5" s="13"/>
      <c r="DC5" s="13"/>
      <c r="DD5" s="13"/>
      <c r="DE5" s="13"/>
      <c r="DF5" s="4"/>
      <c r="DG5" s="4"/>
      <c r="DH5" s="19"/>
      <c r="DI5" s="19"/>
      <c r="DJ5" s="20"/>
      <c r="DK5" s="20"/>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41" t="s">
        <v>71</v>
      </c>
      <c r="CG6" s="139" t="s">
        <v>143</v>
      </c>
      <c r="CH6" s="139"/>
      <c r="CI6" s="139"/>
      <c r="CJ6" s="139"/>
      <c r="CK6" s="139"/>
      <c r="CL6" s="139"/>
      <c r="CM6" s="139"/>
      <c r="CN6" s="139"/>
      <c r="CO6" s="13"/>
      <c r="CP6" s="39"/>
      <c r="CQ6" s="139" t="s">
        <v>16</v>
      </c>
      <c r="CR6" s="139"/>
      <c r="CS6" s="139"/>
      <c r="CT6" s="139"/>
      <c r="CU6" s="139"/>
      <c r="CV6" s="71" t="s">
        <v>17</v>
      </c>
      <c r="CW6" s="89">
        <v>2</v>
      </c>
      <c r="CX6" s="77">
        <f t="shared" si="0"/>
        <v>0</v>
      </c>
      <c r="CZ6" s="38"/>
      <c r="DA6" s="13"/>
      <c r="DB6" s="13"/>
      <c r="DC6" s="13"/>
      <c r="DD6" s="13"/>
      <c r="DE6" s="13"/>
      <c r="DF6" s="4"/>
      <c r="DG6" s="4"/>
      <c r="DH6" s="19"/>
      <c r="DI6" s="19"/>
      <c r="DJ6" s="20"/>
      <c r="DK6" s="20"/>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39"/>
      <c r="CG7" s="139" t="s">
        <v>11</v>
      </c>
      <c r="CH7" s="139"/>
      <c r="CI7" s="139"/>
      <c r="CJ7" s="139"/>
      <c r="CK7" s="139"/>
      <c r="CL7" s="71" t="s">
        <v>144</v>
      </c>
      <c r="CM7" s="105">
        <v>15</v>
      </c>
      <c r="CN7" s="77">
        <f>SUM(CF7*CM7)</f>
        <v>0</v>
      </c>
      <c r="CO7" s="13"/>
      <c r="CP7" s="39"/>
      <c r="CQ7" s="139" t="s">
        <v>20</v>
      </c>
      <c r="CR7" s="139"/>
      <c r="CS7" s="139"/>
      <c r="CT7" s="139"/>
      <c r="CU7" s="139"/>
      <c r="CV7" s="71" t="s">
        <v>21</v>
      </c>
      <c r="CW7" s="89">
        <v>2.5</v>
      </c>
      <c r="CX7" s="77">
        <f t="shared" si="0"/>
        <v>0</v>
      </c>
      <c r="CZ7" s="38"/>
      <c r="DA7" s="13"/>
      <c r="DB7" s="13"/>
      <c r="DC7" s="13"/>
      <c r="DD7" s="13"/>
      <c r="DE7" s="13"/>
      <c r="DF7" s="4"/>
      <c r="DG7" s="4"/>
      <c r="DH7" s="19"/>
      <c r="DI7" s="19"/>
      <c r="DJ7" s="20"/>
      <c r="DK7" s="20"/>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39"/>
      <c r="CG8" s="139" t="s">
        <v>14</v>
      </c>
      <c r="CH8" s="139"/>
      <c r="CI8" s="139"/>
      <c r="CJ8" s="139"/>
      <c r="CK8" s="139"/>
      <c r="CL8" s="71" t="s">
        <v>145</v>
      </c>
      <c r="CM8" s="105">
        <v>18</v>
      </c>
      <c r="CN8" s="77">
        <f>SUM(CF8*CM8)</f>
        <v>0</v>
      </c>
      <c r="CO8" s="13"/>
      <c r="CP8" s="39"/>
      <c r="CQ8" s="139" t="s">
        <v>24</v>
      </c>
      <c r="CR8" s="139"/>
      <c r="CS8" s="139"/>
      <c r="CT8" s="139"/>
      <c r="CU8" s="139"/>
      <c r="CV8" s="71" t="s">
        <v>25</v>
      </c>
      <c r="CW8" s="89">
        <v>3</v>
      </c>
      <c r="CX8" s="77">
        <f t="shared" si="0"/>
        <v>0</v>
      </c>
      <c r="CZ8" s="38"/>
      <c r="DA8" s="13"/>
      <c r="DB8" s="13"/>
      <c r="DC8" s="13"/>
      <c r="DD8" s="13"/>
      <c r="DE8" s="13"/>
      <c r="DF8" s="4"/>
      <c r="DG8" s="4"/>
      <c r="DH8" s="19"/>
      <c r="DI8" s="19"/>
      <c r="DJ8" s="20"/>
      <c r="DK8" s="20"/>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39"/>
      <c r="CG9" s="139" t="s">
        <v>22</v>
      </c>
      <c r="CH9" s="139"/>
      <c r="CI9" s="139"/>
      <c r="CJ9" s="139"/>
      <c r="CK9" s="139"/>
      <c r="CL9" s="71" t="s">
        <v>146</v>
      </c>
      <c r="CM9" s="105">
        <v>43</v>
      </c>
      <c r="CN9" s="77">
        <f>SUM(CF9*CM9)</f>
        <v>0</v>
      </c>
      <c r="CO9" s="13"/>
      <c r="CP9" s="39"/>
      <c r="CQ9" s="139" t="s">
        <v>28</v>
      </c>
      <c r="CR9" s="139"/>
      <c r="CS9" s="139"/>
      <c r="CT9" s="139"/>
      <c r="CU9" s="139"/>
      <c r="CV9" s="71" t="s">
        <v>29</v>
      </c>
      <c r="CW9" s="89">
        <v>3.5</v>
      </c>
      <c r="CX9" s="77">
        <f t="shared" si="0"/>
        <v>0</v>
      </c>
      <c r="CZ9" s="42"/>
      <c r="DA9" s="13"/>
      <c r="DB9" s="13"/>
      <c r="DC9" s="13"/>
      <c r="DD9" s="13"/>
      <c r="DE9" s="13"/>
      <c r="DF9" s="4"/>
      <c r="DG9" s="4"/>
      <c r="DH9" s="19"/>
      <c r="DI9" s="19"/>
      <c r="DJ9" s="20"/>
      <c r="DK9" s="20"/>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39"/>
      <c r="CG10" s="139" t="s">
        <v>26</v>
      </c>
      <c r="CH10" s="139"/>
      <c r="CI10" s="139"/>
      <c r="CJ10" s="139"/>
      <c r="CK10" s="139"/>
      <c r="CL10" s="71" t="s">
        <v>147</v>
      </c>
      <c r="CM10" s="105">
        <v>43</v>
      </c>
      <c r="CN10" s="77">
        <f>SUM(CF10*CM10)</f>
        <v>0</v>
      </c>
      <c r="CO10" s="13"/>
      <c r="CP10" s="39"/>
      <c r="CQ10" s="139" t="s">
        <v>32</v>
      </c>
      <c r="CR10" s="139"/>
      <c r="CS10" s="139"/>
      <c r="CT10" s="139"/>
      <c r="CU10" s="139"/>
      <c r="CV10" s="71" t="s">
        <v>33</v>
      </c>
      <c r="CW10" s="89">
        <v>18.5</v>
      </c>
      <c r="CX10" s="77">
        <f t="shared" si="0"/>
        <v>0</v>
      </c>
      <c r="CZ10" s="42"/>
      <c r="DA10" s="13"/>
      <c r="DB10" s="13"/>
      <c r="DC10" s="13"/>
      <c r="DD10" s="13"/>
      <c r="DE10" s="13"/>
      <c r="DF10" s="4"/>
      <c r="DG10" s="4"/>
      <c r="DH10" s="19"/>
      <c r="DI10" s="19"/>
      <c r="DJ10" s="20"/>
      <c r="DK10" s="20"/>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39"/>
      <c r="CG11" s="139" t="s">
        <v>30</v>
      </c>
      <c r="CH11" s="139"/>
      <c r="CI11" s="139"/>
      <c r="CJ11" s="139"/>
      <c r="CK11" s="139"/>
      <c r="CL11" s="71" t="s">
        <v>148</v>
      </c>
      <c r="CM11" s="105">
        <v>10</v>
      </c>
      <c r="CN11" s="77">
        <f>SUM(CF11*CM11)</f>
        <v>0</v>
      </c>
      <c r="CO11" s="13"/>
      <c r="CP11" s="39"/>
      <c r="CQ11" s="139" t="s">
        <v>34</v>
      </c>
      <c r="CR11" s="139"/>
      <c r="CS11" s="139"/>
      <c r="CT11" s="139"/>
      <c r="CU11" s="139"/>
      <c r="CV11" s="71" t="s">
        <v>35</v>
      </c>
      <c r="CW11" s="89">
        <v>12</v>
      </c>
      <c r="CX11" s="77">
        <f t="shared" si="0"/>
        <v>0</v>
      </c>
      <c r="CZ11" s="42"/>
      <c r="DA11" s="13"/>
      <c r="DB11" s="13"/>
      <c r="DC11" s="13"/>
      <c r="DD11" s="13"/>
      <c r="DE11" s="13"/>
      <c r="DF11" s="4"/>
      <c r="DG11" s="4"/>
      <c r="DH11" s="19"/>
      <c r="DI11" s="19"/>
      <c r="DJ11" s="20"/>
      <c r="DK11" s="20"/>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42"/>
      <c r="CG12" s="188"/>
      <c r="CH12" s="188"/>
      <c r="CI12" s="188"/>
      <c r="CJ12" s="188"/>
      <c r="CK12" s="188"/>
      <c r="CL12" s="4"/>
      <c r="CM12" s="19"/>
      <c r="CN12" s="20"/>
      <c r="CO12" s="13"/>
      <c r="CP12" s="39"/>
      <c r="CQ12" s="139" t="s">
        <v>37</v>
      </c>
      <c r="CR12" s="139"/>
      <c r="CS12" s="139"/>
      <c r="CT12" s="139"/>
      <c r="CU12" s="139"/>
      <c r="CV12" s="71" t="s">
        <v>38</v>
      </c>
      <c r="CW12" s="89">
        <v>18.5</v>
      </c>
      <c r="CX12" s="77">
        <f t="shared" si="0"/>
        <v>0</v>
      </c>
      <c r="CZ12" s="42"/>
      <c r="DA12" s="13"/>
      <c r="DB12" s="13"/>
      <c r="DC12" s="13"/>
      <c r="DD12" s="13"/>
      <c r="DE12" s="13"/>
      <c r="DF12" s="4"/>
      <c r="DG12" s="4"/>
      <c r="DH12" s="19"/>
      <c r="DI12" s="19"/>
      <c r="DJ12" s="20"/>
      <c r="DK12" s="20"/>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39"/>
      <c r="CG13" s="173" t="s">
        <v>260</v>
      </c>
      <c r="CH13" s="173"/>
      <c r="CI13" s="173"/>
      <c r="CJ13" s="173"/>
      <c r="CK13" s="173"/>
      <c r="CL13" s="71" t="s">
        <v>36</v>
      </c>
      <c r="CM13" s="105">
        <v>91</v>
      </c>
      <c r="CN13" s="77">
        <f t="shared" ref="CN13:CN26" si="1">SUM(CF13*CM13)</f>
        <v>0</v>
      </c>
      <c r="CO13" s="13"/>
      <c r="CP13" s="39"/>
      <c r="CQ13" s="139" t="s">
        <v>40</v>
      </c>
      <c r="CR13" s="139"/>
      <c r="CS13" s="139"/>
      <c r="CT13" s="139"/>
      <c r="CU13" s="139"/>
      <c r="CV13" s="71" t="s">
        <v>41</v>
      </c>
      <c r="CW13" s="89">
        <v>45</v>
      </c>
      <c r="CX13" s="77">
        <f t="shared" si="0"/>
        <v>0</v>
      </c>
      <c r="CZ13" s="42"/>
      <c r="DA13" s="13"/>
      <c r="DB13" s="13"/>
      <c r="DC13" s="13"/>
      <c r="DD13" s="13"/>
      <c r="DE13" s="13"/>
      <c r="DF13" s="4"/>
      <c r="DG13" s="4"/>
      <c r="DH13" s="19"/>
      <c r="DI13" s="19"/>
      <c r="DJ13" s="20"/>
      <c r="DK13" s="20"/>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39"/>
      <c r="CG14" s="204" t="s">
        <v>268</v>
      </c>
      <c r="CH14" s="204"/>
      <c r="CI14" s="204"/>
      <c r="CJ14" s="204"/>
      <c r="CK14" s="204"/>
      <c r="CL14" s="71" t="s">
        <v>149</v>
      </c>
      <c r="CM14" s="105">
        <v>36.5</v>
      </c>
      <c r="CN14" s="77">
        <f t="shared" si="1"/>
        <v>0</v>
      </c>
      <c r="CO14" s="13"/>
      <c r="CP14" s="39"/>
      <c r="CQ14" s="139"/>
      <c r="CR14" s="139"/>
      <c r="CS14" s="139"/>
      <c r="CT14" s="139"/>
      <c r="CU14" s="139"/>
      <c r="CV14" s="71"/>
      <c r="CW14" s="72"/>
      <c r="CX14" s="77"/>
      <c r="CZ14" s="42"/>
      <c r="DA14" s="13"/>
      <c r="DB14" s="13"/>
      <c r="DC14" s="13"/>
      <c r="DD14" s="13"/>
      <c r="DE14" s="13"/>
      <c r="DF14" s="4"/>
      <c r="DG14" s="4"/>
      <c r="DH14" s="19"/>
      <c r="DI14" s="19"/>
      <c r="DJ14" s="20"/>
      <c r="DK14" s="20"/>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39"/>
      <c r="CG15" s="204" t="s">
        <v>108</v>
      </c>
      <c r="CH15" s="204"/>
      <c r="CI15" s="204"/>
      <c r="CJ15" s="204"/>
      <c r="CK15" s="204"/>
      <c r="CL15" s="71" t="s">
        <v>109</v>
      </c>
      <c r="CM15" s="105">
        <v>8.5</v>
      </c>
      <c r="CN15" s="77">
        <f t="shared" si="1"/>
        <v>0</v>
      </c>
      <c r="CO15" s="13"/>
      <c r="CP15" s="42"/>
      <c r="CQ15" s="207"/>
      <c r="CR15" s="207"/>
      <c r="CS15" s="207"/>
      <c r="CT15" s="207"/>
      <c r="CU15" s="207"/>
      <c r="CV15" s="13"/>
      <c r="CW15" s="19"/>
      <c r="CX15" s="20"/>
      <c r="DF15" s="16"/>
      <c r="DG15" s="16"/>
      <c r="DH15" s="45"/>
      <c r="DI15" s="45"/>
      <c r="DJ15" s="13"/>
      <c r="DK15" s="13"/>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39"/>
      <c r="CG16" s="204" t="s">
        <v>44</v>
      </c>
      <c r="CH16" s="204"/>
      <c r="CI16" s="204"/>
      <c r="CJ16" s="204"/>
      <c r="CK16" s="204"/>
      <c r="CL16" s="71" t="s">
        <v>45</v>
      </c>
      <c r="CM16" s="89">
        <v>11.5</v>
      </c>
      <c r="CN16" s="77">
        <f t="shared" si="1"/>
        <v>0</v>
      </c>
      <c r="CO16" s="13"/>
      <c r="CP16" s="205" t="s">
        <v>150</v>
      </c>
      <c r="CQ16" s="205"/>
      <c r="CR16" s="205"/>
      <c r="CS16" s="205"/>
      <c r="CT16" s="205"/>
      <c r="CU16" s="205"/>
      <c r="CV16" s="205"/>
      <c r="CW16" s="206"/>
      <c r="CX16" s="206"/>
      <c r="CZ16" s="13"/>
      <c r="DF16" s="16"/>
      <c r="DG16" s="16"/>
      <c r="DH16" s="16"/>
      <c r="DI16" s="16"/>
      <c r="DJ16" s="13"/>
      <c r="DK16" s="13"/>
    </row>
    <row r="17" spans="1:115"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39"/>
      <c r="CG17" s="139" t="s">
        <v>47</v>
      </c>
      <c r="CH17" s="139"/>
      <c r="CI17" s="139"/>
      <c r="CJ17" s="139"/>
      <c r="CK17" s="139"/>
      <c r="CL17" s="71" t="s">
        <v>48</v>
      </c>
      <c r="CM17" s="89">
        <v>10</v>
      </c>
      <c r="CN17" s="77">
        <f t="shared" si="1"/>
        <v>0</v>
      </c>
      <c r="CO17" s="13"/>
      <c r="CP17" s="43"/>
      <c r="CQ17" s="200" t="s">
        <v>49</v>
      </c>
      <c r="CR17" s="200"/>
      <c r="CS17" s="200"/>
      <c r="CT17" s="200"/>
      <c r="CU17" s="200"/>
      <c r="CV17" s="75" t="s">
        <v>151</v>
      </c>
      <c r="CW17" s="107">
        <v>35</v>
      </c>
      <c r="CX17" s="76">
        <f t="shared" ref="CX17:CX22" si="2">SUM(CP17*CW17)</f>
        <v>0</v>
      </c>
      <c r="CZ17" s="13"/>
      <c r="DF17" s="16"/>
      <c r="DG17" s="16"/>
      <c r="DH17" s="16"/>
      <c r="DI17" s="16"/>
      <c r="DJ17" s="13"/>
      <c r="DK17" s="13"/>
    </row>
    <row r="18" spans="1:115"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39"/>
      <c r="CG18" s="139" t="s">
        <v>51</v>
      </c>
      <c r="CH18" s="139"/>
      <c r="CI18" s="139"/>
      <c r="CJ18" s="139"/>
      <c r="CK18" s="139"/>
      <c r="CL18" s="71" t="s">
        <v>52</v>
      </c>
      <c r="CM18" s="89">
        <v>15</v>
      </c>
      <c r="CN18" s="77">
        <f t="shared" si="1"/>
        <v>0</v>
      </c>
      <c r="CO18" s="13"/>
      <c r="CP18" s="43"/>
      <c r="CQ18" s="200" t="s">
        <v>53</v>
      </c>
      <c r="CR18" s="200"/>
      <c r="CS18" s="200"/>
      <c r="CT18" s="200"/>
      <c r="CU18" s="200"/>
      <c r="CV18" s="75" t="s">
        <v>152</v>
      </c>
      <c r="CW18" s="94">
        <v>43</v>
      </c>
      <c r="CX18" s="76">
        <f t="shared" si="2"/>
        <v>0</v>
      </c>
      <c r="DF18" s="16"/>
      <c r="DG18" s="16"/>
      <c r="DH18" s="16"/>
      <c r="DI18" s="16"/>
      <c r="DJ18" s="13"/>
      <c r="DK18" s="13"/>
    </row>
    <row r="19" spans="1:115"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39"/>
      <c r="CG19" s="139" t="s">
        <v>55</v>
      </c>
      <c r="CH19" s="139"/>
      <c r="CI19" s="139"/>
      <c r="CJ19" s="139"/>
      <c r="CK19" s="139"/>
      <c r="CL19" s="71" t="s">
        <v>56</v>
      </c>
      <c r="CM19" s="89">
        <v>15</v>
      </c>
      <c r="CN19" s="77">
        <f t="shared" si="1"/>
        <v>0</v>
      </c>
      <c r="CO19" s="13"/>
      <c r="CP19" s="43"/>
      <c r="CQ19" s="200" t="s">
        <v>57</v>
      </c>
      <c r="CR19" s="200"/>
      <c r="CS19" s="200"/>
      <c r="CT19" s="200"/>
      <c r="CU19" s="200"/>
      <c r="CV19" s="75" t="s">
        <v>153</v>
      </c>
      <c r="CW19" s="94">
        <v>43</v>
      </c>
      <c r="CX19" s="76">
        <f t="shared" si="2"/>
        <v>0</v>
      </c>
      <c r="DF19" s="16"/>
      <c r="DG19" s="16"/>
      <c r="DH19" s="16"/>
      <c r="DI19" s="16"/>
      <c r="DJ19" s="13"/>
      <c r="DK19" s="13"/>
    </row>
    <row r="20" spans="1:115"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9"/>
      <c r="CG20" s="139" t="s">
        <v>59</v>
      </c>
      <c r="CH20" s="139"/>
      <c r="CI20" s="139"/>
      <c r="CJ20" s="139"/>
      <c r="CK20" s="139"/>
      <c r="CL20" s="71" t="s">
        <v>60</v>
      </c>
      <c r="CM20" s="89">
        <v>15</v>
      </c>
      <c r="CN20" s="77">
        <f t="shared" si="1"/>
        <v>0</v>
      </c>
      <c r="CO20" s="13"/>
      <c r="CP20" s="43"/>
      <c r="CQ20" s="200" t="s">
        <v>61</v>
      </c>
      <c r="CR20" s="200"/>
      <c r="CS20" s="200"/>
      <c r="CT20" s="200"/>
      <c r="CU20" s="200"/>
      <c r="CV20" s="75" t="s">
        <v>154</v>
      </c>
      <c r="CW20" s="94">
        <v>56</v>
      </c>
      <c r="CX20" s="76">
        <f t="shared" si="2"/>
        <v>0</v>
      </c>
      <c r="DF20" s="153"/>
      <c r="DG20" s="153"/>
      <c r="DH20" s="153"/>
      <c r="DI20" s="153"/>
      <c r="DJ20" s="13"/>
      <c r="DK20" s="13"/>
    </row>
    <row r="21" spans="1:115"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39"/>
      <c r="CG21" s="139" t="s">
        <v>258</v>
      </c>
      <c r="CH21" s="139"/>
      <c r="CI21" s="139"/>
      <c r="CJ21" s="139"/>
      <c r="CK21" s="139"/>
      <c r="CL21" s="71" t="s">
        <v>63</v>
      </c>
      <c r="CM21" s="89">
        <v>74</v>
      </c>
      <c r="CN21" s="77">
        <f t="shared" si="1"/>
        <v>0</v>
      </c>
      <c r="CO21" s="13"/>
      <c r="CP21" s="43"/>
      <c r="CQ21" s="200" t="s">
        <v>64</v>
      </c>
      <c r="CR21" s="200"/>
      <c r="CS21" s="200"/>
      <c r="CT21" s="200"/>
      <c r="CU21" s="200"/>
      <c r="CV21" s="75" t="s">
        <v>155</v>
      </c>
      <c r="CW21" s="94">
        <v>56</v>
      </c>
      <c r="CX21" s="76">
        <f t="shared" si="2"/>
        <v>0</v>
      </c>
      <c r="DF21" s="153"/>
      <c r="DG21" s="153"/>
      <c r="DH21" s="153"/>
      <c r="DI21" s="153"/>
      <c r="DJ21" s="13"/>
      <c r="DK21" s="13"/>
    </row>
    <row r="22" spans="1:115"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39"/>
      <c r="CG22" s="139" t="s">
        <v>66</v>
      </c>
      <c r="CH22" s="139"/>
      <c r="CI22" s="139"/>
      <c r="CJ22" s="139"/>
      <c r="CK22" s="139"/>
      <c r="CL22" s="71" t="s">
        <v>67</v>
      </c>
      <c r="CM22" s="89">
        <v>38</v>
      </c>
      <c r="CN22" s="77">
        <f t="shared" si="1"/>
        <v>0</v>
      </c>
      <c r="CO22" s="13"/>
      <c r="CP22" s="21"/>
      <c r="CQ22" s="200" t="s">
        <v>294</v>
      </c>
      <c r="CR22" s="200"/>
      <c r="CS22" s="200"/>
      <c r="CT22" s="200"/>
      <c r="CU22" s="200"/>
      <c r="CV22" s="75" t="s">
        <v>156</v>
      </c>
      <c r="CW22" s="107">
        <v>175</v>
      </c>
      <c r="CX22" s="76">
        <f t="shared" si="2"/>
        <v>0</v>
      </c>
      <c r="CZ22" s="13"/>
      <c r="DF22" s="153"/>
      <c r="DG22" s="153"/>
      <c r="DH22" s="153"/>
      <c r="DI22" s="153"/>
      <c r="DJ22" s="13"/>
      <c r="DK22" s="13"/>
    </row>
    <row r="23" spans="1:115" ht="22.5"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39"/>
      <c r="CG23" s="139" t="s">
        <v>69</v>
      </c>
      <c r="CH23" s="139"/>
      <c r="CI23" s="139"/>
      <c r="CJ23" s="139"/>
      <c r="CK23" s="139"/>
      <c r="CL23" s="71" t="s">
        <v>70</v>
      </c>
      <c r="CM23" s="89">
        <v>91</v>
      </c>
      <c r="CN23" s="77">
        <f t="shared" si="1"/>
        <v>0</v>
      </c>
      <c r="CO23" s="13"/>
      <c r="CP23" s="21"/>
      <c r="CQ23" s="160" t="s">
        <v>306</v>
      </c>
      <c r="CR23" s="161"/>
      <c r="CS23" s="161"/>
      <c r="CT23" s="161"/>
      <c r="CU23" s="162"/>
      <c r="CV23" s="75" t="s">
        <v>297</v>
      </c>
      <c r="CW23" s="107">
        <f>SUM(CW22)*1.5</f>
        <v>262.5</v>
      </c>
      <c r="CX23" s="76">
        <f t="shared" ref="CX23" si="3">SUM(CP23*CW23)</f>
        <v>0</v>
      </c>
      <c r="DF23" s="153"/>
      <c r="DG23" s="153"/>
      <c r="DH23" s="153"/>
      <c r="DI23" s="153"/>
      <c r="DJ23" s="13"/>
      <c r="DK23" s="13"/>
    </row>
    <row r="24" spans="1:115"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39"/>
      <c r="CG24" s="139" t="s">
        <v>72</v>
      </c>
      <c r="CH24" s="139"/>
      <c r="CI24" s="139"/>
      <c r="CJ24" s="139"/>
      <c r="CK24" s="139"/>
      <c r="CL24" s="71" t="s">
        <v>73</v>
      </c>
      <c r="CM24" s="89">
        <v>56</v>
      </c>
      <c r="CN24" s="77">
        <f t="shared" si="1"/>
        <v>0</v>
      </c>
      <c r="CO24" s="13"/>
      <c r="CP24" s="46"/>
      <c r="CQ24" s="203" t="s">
        <v>119</v>
      </c>
      <c r="CR24" s="203"/>
      <c r="CS24" s="203"/>
      <c r="CT24" s="203"/>
      <c r="CU24" s="203"/>
      <c r="CV24" s="75" t="s">
        <v>120</v>
      </c>
      <c r="CW24" s="107">
        <v>120</v>
      </c>
      <c r="CX24" s="76">
        <f t="shared" ref="CX24:CX34" si="4">SUM(CP24*CW24)</f>
        <v>0</v>
      </c>
      <c r="CZ24" s="13"/>
      <c r="DF24" s="153"/>
      <c r="DG24" s="153"/>
      <c r="DH24" s="153"/>
      <c r="DI24" s="153"/>
      <c r="DJ24" s="13"/>
      <c r="DK24" s="13"/>
    </row>
    <row r="25" spans="1:115"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39"/>
      <c r="CG25" s="139" t="s">
        <v>74</v>
      </c>
      <c r="CH25" s="139"/>
      <c r="CI25" s="139"/>
      <c r="CJ25" s="139"/>
      <c r="CK25" s="139"/>
      <c r="CL25" s="71" t="s">
        <v>75</v>
      </c>
      <c r="CM25" s="89">
        <v>48</v>
      </c>
      <c r="CN25" s="77">
        <f t="shared" si="1"/>
        <v>0</v>
      </c>
      <c r="CO25" s="13"/>
      <c r="CP25" s="46"/>
      <c r="CQ25" s="200" t="s">
        <v>269</v>
      </c>
      <c r="CR25" s="200"/>
      <c r="CS25" s="200"/>
      <c r="CT25" s="200"/>
      <c r="CU25" s="200"/>
      <c r="CV25" s="75" t="s">
        <v>149</v>
      </c>
      <c r="CW25" s="107">
        <v>36.5</v>
      </c>
      <c r="CX25" s="76">
        <f t="shared" si="4"/>
        <v>0</v>
      </c>
      <c r="CZ25" s="13"/>
      <c r="DF25" s="153"/>
      <c r="DG25" s="153"/>
      <c r="DH25" s="153"/>
      <c r="DI25" s="153"/>
      <c r="DJ25" s="13"/>
      <c r="DK25" s="13"/>
    </row>
    <row r="26" spans="1:115"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9"/>
      <c r="CG26" s="139" t="s">
        <v>78</v>
      </c>
      <c r="CH26" s="139"/>
      <c r="CI26" s="139"/>
      <c r="CJ26" s="139"/>
      <c r="CK26" s="139"/>
      <c r="CL26" s="71" t="s">
        <v>79</v>
      </c>
      <c r="CM26" s="89">
        <v>26.5</v>
      </c>
      <c r="CN26" s="77">
        <f t="shared" si="1"/>
        <v>0</v>
      </c>
      <c r="CO26" s="13"/>
      <c r="CP26" s="46"/>
      <c r="CQ26" s="200" t="s">
        <v>121</v>
      </c>
      <c r="CR26" s="200"/>
      <c r="CS26" s="200"/>
      <c r="CT26" s="200"/>
      <c r="CU26" s="200"/>
      <c r="CV26" s="75" t="s">
        <v>109</v>
      </c>
      <c r="CW26" s="104">
        <v>8.5</v>
      </c>
      <c r="CX26" s="76">
        <f t="shared" si="4"/>
        <v>0</v>
      </c>
      <c r="DF26" s="153"/>
      <c r="DG26" s="153"/>
      <c r="DH26" s="153"/>
      <c r="DI26" s="153"/>
      <c r="DJ26" s="13"/>
      <c r="DK26" s="13"/>
    </row>
    <row r="27" spans="1:115"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39"/>
      <c r="CG27" s="139"/>
      <c r="CH27" s="139"/>
      <c r="CI27" s="139"/>
      <c r="CJ27" s="139"/>
      <c r="CK27" s="139"/>
      <c r="CL27" s="71"/>
      <c r="CM27" s="72"/>
      <c r="CN27" s="77"/>
      <c r="CO27" s="13"/>
      <c r="CP27" s="46"/>
      <c r="CQ27" s="200" t="s">
        <v>122</v>
      </c>
      <c r="CR27" s="200"/>
      <c r="CS27" s="200"/>
      <c r="CT27" s="200"/>
      <c r="CU27" s="200"/>
      <c r="CV27" s="75" t="s">
        <v>123</v>
      </c>
      <c r="CW27" s="104">
        <v>14</v>
      </c>
      <c r="CX27" s="76">
        <f t="shared" si="4"/>
        <v>0</v>
      </c>
      <c r="CZ27" s="13"/>
      <c r="DF27" s="153"/>
      <c r="DG27" s="153"/>
      <c r="DH27" s="153"/>
      <c r="DI27" s="153"/>
      <c r="DJ27" s="13"/>
      <c r="DK27" s="13"/>
    </row>
    <row r="28" spans="1:115"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39"/>
      <c r="CG28" s="202"/>
      <c r="CH28" s="202"/>
      <c r="CI28" s="202"/>
      <c r="CJ28" s="202"/>
      <c r="CK28" s="202"/>
      <c r="CL28" s="71"/>
      <c r="CM28" s="72"/>
      <c r="CN28" s="77"/>
      <c r="CO28" s="13"/>
      <c r="CP28" s="46"/>
      <c r="CQ28" s="200" t="s">
        <v>124</v>
      </c>
      <c r="CR28" s="200"/>
      <c r="CS28" s="200"/>
      <c r="CT28" s="200"/>
      <c r="CU28" s="200"/>
      <c r="CV28" s="75" t="s">
        <v>125</v>
      </c>
      <c r="CW28" s="104">
        <v>12</v>
      </c>
      <c r="CX28" s="76">
        <f t="shared" si="4"/>
        <v>0</v>
      </c>
      <c r="CZ28" s="13"/>
      <c r="DF28" s="153"/>
      <c r="DG28" s="153"/>
      <c r="DH28" s="153"/>
      <c r="DI28" s="153"/>
      <c r="DJ28" s="13"/>
      <c r="DK28" s="13"/>
    </row>
    <row r="29" spans="1:115"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40"/>
      <c r="CG29" s="139"/>
      <c r="CH29" s="139"/>
      <c r="CI29" s="139"/>
      <c r="CJ29" s="139"/>
      <c r="CK29" s="139"/>
      <c r="CL29" s="71"/>
      <c r="CM29" s="72"/>
      <c r="CN29" s="77"/>
      <c r="CO29" s="13"/>
      <c r="CP29" s="43"/>
      <c r="CQ29" s="200" t="s">
        <v>126</v>
      </c>
      <c r="CR29" s="200"/>
      <c r="CS29" s="200"/>
      <c r="CT29" s="200"/>
      <c r="CU29" s="200"/>
      <c r="CV29" s="75" t="s">
        <v>127</v>
      </c>
      <c r="CW29" s="104">
        <v>23.5</v>
      </c>
      <c r="CX29" s="76">
        <f t="shared" si="4"/>
        <v>0</v>
      </c>
      <c r="CZ29" s="13"/>
      <c r="DF29" s="153"/>
      <c r="DG29" s="153"/>
      <c r="DH29" s="153"/>
      <c r="DI29" s="153"/>
      <c r="DJ29" s="13"/>
    </row>
    <row r="30" spans="1:115"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40"/>
      <c r="CG30" s="139"/>
      <c r="CH30" s="139"/>
      <c r="CI30" s="139"/>
      <c r="CJ30" s="139"/>
      <c r="CK30" s="139"/>
      <c r="CL30" s="71"/>
      <c r="CM30" s="72"/>
      <c r="CN30" s="77"/>
      <c r="CO30" s="13"/>
      <c r="CP30" s="43"/>
      <c r="CQ30" s="200" t="s">
        <v>128</v>
      </c>
      <c r="CR30" s="200"/>
      <c r="CS30" s="200"/>
      <c r="CT30" s="200"/>
      <c r="CU30" s="200"/>
      <c r="CV30" s="75" t="s">
        <v>129</v>
      </c>
      <c r="CW30" s="104">
        <v>23.5</v>
      </c>
      <c r="CX30" s="76">
        <f t="shared" si="4"/>
        <v>0</v>
      </c>
      <c r="CZ30" s="13"/>
      <c r="DF30" s="153"/>
      <c r="DG30" s="153"/>
      <c r="DH30" s="153"/>
      <c r="DI30" s="153"/>
      <c r="DJ30" s="13"/>
    </row>
    <row r="31" spans="1:115"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40"/>
      <c r="CG31" s="139"/>
      <c r="CH31" s="139"/>
      <c r="CI31" s="139"/>
      <c r="CJ31" s="139"/>
      <c r="CK31" s="139"/>
      <c r="CL31" s="71"/>
      <c r="CM31" s="72"/>
      <c r="CN31" s="77"/>
      <c r="CO31" s="23"/>
      <c r="CP31" s="43"/>
      <c r="CQ31" s="200" t="s">
        <v>130</v>
      </c>
      <c r="CR31" s="200"/>
      <c r="CS31" s="200"/>
      <c r="CT31" s="200"/>
      <c r="CU31" s="200"/>
      <c r="CV31" s="75" t="s">
        <v>131</v>
      </c>
      <c r="CW31" s="104">
        <v>100</v>
      </c>
      <c r="CX31" s="76">
        <f t="shared" si="4"/>
        <v>0</v>
      </c>
      <c r="CZ31" s="13"/>
      <c r="DF31" s="153"/>
      <c r="DG31" s="153"/>
      <c r="DH31" s="22"/>
      <c r="DI31" s="22"/>
      <c r="DJ31" s="13"/>
    </row>
    <row r="32" spans="1:115"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40"/>
      <c r="CG32" s="139"/>
      <c r="CH32" s="139"/>
      <c r="CI32" s="139"/>
      <c r="CJ32" s="139"/>
      <c r="CK32" s="139"/>
      <c r="CL32" s="71"/>
      <c r="CM32" s="72"/>
      <c r="CN32" s="77"/>
      <c r="CO32" s="23"/>
      <c r="CP32" s="43"/>
      <c r="CQ32" s="200" t="s">
        <v>132</v>
      </c>
      <c r="CR32" s="200"/>
      <c r="CS32" s="200"/>
      <c r="CT32" s="200"/>
      <c r="CU32" s="200"/>
      <c r="CV32" s="75" t="s">
        <v>133</v>
      </c>
      <c r="CW32" s="104">
        <v>53</v>
      </c>
      <c r="CX32" s="76">
        <f t="shared" si="4"/>
        <v>0</v>
      </c>
      <c r="CZ32" s="13"/>
      <c r="DF32" s="153"/>
      <c r="DG32" s="153"/>
      <c r="DH32" s="22"/>
      <c r="DI32" s="22"/>
      <c r="DJ32" s="13"/>
    </row>
    <row r="33" spans="1:114"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40"/>
      <c r="CG33" s="139"/>
      <c r="CH33" s="139"/>
      <c r="CI33" s="139"/>
      <c r="CJ33" s="139"/>
      <c r="CK33" s="139"/>
      <c r="CL33" s="71"/>
      <c r="CM33" s="72"/>
      <c r="CN33" s="77"/>
      <c r="CO33" s="23"/>
      <c r="CP33" s="43"/>
      <c r="CQ33" s="200" t="s">
        <v>134</v>
      </c>
      <c r="CR33" s="200"/>
      <c r="CS33" s="200"/>
      <c r="CT33" s="200"/>
      <c r="CU33" s="200"/>
      <c r="CV33" s="75" t="s">
        <v>135</v>
      </c>
      <c r="CW33" s="104">
        <v>81</v>
      </c>
      <c r="CX33" s="76">
        <f t="shared" si="4"/>
        <v>0</v>
      </c>
      <c r="CZ33" s="13"/>
      <c r="DF33" s="153"/>
      <c r="DG33" s="153"/>
      <c r="DH33" s="22"/>
      <c r="DI33" s="22"/>
      <c r="DJ33" s="13"/>
    </row>
    <row r="34" spans="1:114" ht="23.1" customHeight="1" thickBo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40"/>
      <c r="CG34" s="139"/>
      <c r="CH34" s="139"/>
      <c r="CI34" s="139"/>
      <c r="CJ34" s="139"/>
      <c r="CK34" s="139"/>
      <c r="CL34" s="71"/>
      <c r="CM34" s="72"/>
      <c r="CN34" s="77"/>
      <c r="CO34" s="23"/>
      <c r="CP34" s="47"/>
      <c r="CQ34" s="201" t="s">
        <v>136</v>
      </c>
      <c r="CR34" s="201"/>
      <c r="CS34" s="201"/>
      <c r="CT34" s="201"/>
      <c r="CU34" s="201"/>
      <c r="CV34" s="106" t="s">
        <v>137</v>
      </c>
      <c r="CW34" s="104">
        <v>69.5</v>
      </c>
      <c r="CX34" s="76">
        <f t="shared" si="4"/>
        <v>0</v>
      </c>
      <c r="CZ34" s="13"/>
      <c r="DF34" s="153"/>
      <c r="DG34" s="153"/>
      <c r="DH34" s="22"/>
      <c r="DI34" s="22"/>
      <c r="DJ34" s="13"/>
    </row>
    <row r="35" spans="1:114" ht="23.1" customHeight="1" thickBo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40"/>
      <c r="CG35" s="139"/>
      <c r="CH35" s="139"/>
      <c r="CI35" s="139"/>
      <c r="CJ35" s="139"/>
      <c r="CK35" s="139"/>
      <c r="CL35" s="71"/>
      <c r="CM35" s="72"/>
      <c r="CN35" s="77"/>
      <c r="CO35" s="23"/>
      <c r="CP35" s="48"/>
      <c r="CQ35" s="48"/>
      <c r="CR35" s="48"/>
      <c r="CS35" s="48"/>
      <c r="CT35" s="48"/>
      <c r="CU35" s="48"/>
      <c r="CV35" s="49"/>
      <c r="CW35" s="56"/>
      <c r="CX35" s="57"/>
      <c r="CZ35" s="13"/>
      <c r="DF35" s="153"/>
      <c r="DG35" s="153"/>
      <c r="DH35" s="22"/>
      <c r="DI35" s="22"/>
      <c r="DJ35" s="13"/>
    </row>
    <row r="36" spans="1:114" ht="23.1" customHeight="1" thickBo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40"/>
      <c r="CG36" s="139"/>
      <c r="CH36" s="139"/>
      <c r="CI36" s="139"/>
      <c r="CJ36" s="139"/>
      <c r="CK36" s="139"/>
      <c r="CL36" s="71"/>
      <c r="CM36" s="72"/>
      <c r="CN36" s="77"/>
      <c r="CO36" s="23"/>
      <c r="CP36" s="181" t="s">
        <v>76</v>
      </c>
      <c r="CQ36" s="181"/>
      <c r="CR36" s="181"/>
      <c r="CS36" s="181"/>
      <c r="CT36" s="199">
        <f>SUM(CN4+CN5+CN7+CN8+CN9+CN10+CN12+CN11+CN13+CN14+CN15+CN16+CN17+CN18+CN19+CN20+CN21+CN22+CN23+CN24+CN25+CN26+CX5+CX6+CX7+CX8+CX9+CX10+CX11+CX12+CX13+CX14+CX17+CX18+CX19+CX20+CX21+CX22+CX23+CX24+CX25+CX26+CX27+CX28+CX29+CX30+CX31+CX32+CX33+CX34)</f>
        <v>0</v>
      </c>
      <c r="CU36" s="199"/>
      <c r="CV36" s="181" t="s">
        <v>77</v>
      </c>
      <c r="CW36" s="181"/>
      <c r="CX36" s="77">
        <f>SUM(CT36+CT37)*0.2</f>
        <v>0</v>
      </c>
      <c r="CZ36" s="13"/>
      <c r="DF36" s="153"/>
      <c r="DG36" s="153"/>
      <c r="DH36" s="22"/>
      <c r="DI36" s="44"/>
    </row>
    <row r="37" spans="1:114" ht="23.1" customHeight="1" thickBot="1"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40"/>
      <c r="CG37" s="139"/>
      <c r="CH37" s="139"/>
      <c r="CI37" s="139"/>
      <c r="CJ37" s="139"/>
      <c r="CK37" s="139"/>
      <c r="CL37" s="71"/>
      <c r="CM37" s="72"/>
      <c r="CN37" s="77"/>
      <c r="CO37" s="23"/>
      <c r="CP37" s="178" t="s">
        <v>80</v>
      </c>
      <c r="CQ37" s="178"/>
      <c r="CR37" s="178"/>
      <c r="CS37" s="178"/>
      <c r="CT37" s="179">
        <v>0</v>
      </c>
      <c r="CU37" s="179"/>
      <c r="CV37" s="180" t="s">
        <v>8</v>
      </c>
      <c r="CW37" s="180"/>
      <c r="CX37" s="121">
        <f>SUM(CT36+CX36+CT37)</f>
        <v>0</v>
      </c>
      <c r="CZ37" s="13"/>
      <c r="DF37" s="153"/>
      <c r="DG37" s="153"/>
      <c r="DH37" s="22"/>
      <c r="DI37" s="44"/>
    </row>
    <row r="38" spans="1:114" ht="18"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38"/>
      <c r="CG38" s="13"/>
      <c r="CH38" s="13"/>
      <c r="CI38" s="13"/>
      <c r="CJ38" s="13"/>
      <c r="CK38" s="13"/>
      <c r="CL38" s="4"/>
      <c r="CM38" s="19"/>
      <c r="CN38" s="20"/>
      <c r="CO38" s="23"/>
      <c r="CP38" s="24"/>
      <c r="CQ38" s="24"/>
      <c r="CR38" s="24"/>
      <c r="CS38" s="24"/>
      <c r="CT38" s="24"/>
      <c r="CU38" s="24"/>
      <c r="CV38" s="123"/>
      <c r="CW38" s="123"/>
      <c r="CX38" s="20"/>
      <c r="CZ38" s="13"/>
      <c r="DA38" s="13"/>
      <c r="DB38" s="13"/>
      <c r="DC38" s="13"/>
      <c r="DD38" s="13"/>
      <c r="DE38" s="13"/>
      <c r="DF38" s="13"/>
      <c r="DG38" s="13"/>
      <c r="DH38" s="13"/>
    </row>
    <row r="39" spans="1:114" ht="23.1"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147" t="s">
        <v>265</v>
      </c>
      <c r="CG39" s="147"/>
      <c r="CH39" s="147"/>
      <c r="CI39" s="147"/>
      <c r="CJ39" s="147"/>
      <c r="CK39" s="147"/>
      <c r="CL39" s="147"/>
      <c r="CM39" s="147"/>
      <c r="CN39" s="147"/>
      <c r="CO39" s="147"/>
      <c r="CP39" s="147"/>
      <c r="CQ39" s="147"/>
      <c r="CR39" s="147"/>
      <c r="CS39" s="147"/>
      <c r="CT39" s="147"/>
      <c r="CU39" s="147"/>
      <c r="CV39" s="147"/>
      <c r="CW39" s="147"/>
      <c r="CX39" s="147"/>
      <c r="CZ39" s="13"/>
      <c r="DA39" s="13"/>
      <c r="DB39" s="13"/>
      <c r="DC39" s="13"/>
      <c r="DD39" s="13"/>
      <c r="DE39" s="13"/>
      <c r="DF39" s="13"/>
      <c r="DG39" s="13"/>
      <c r="DH39" s="13"/>
    </row>
    <row r="40" spans="1:114" ht="23.1"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9"/>
      <c r="CF40" s="147"/>
      <c r="CG40" s="147"/>
      <c r="CH40" s="147"/>
      <c r="CI40" s="147"/>
      <c r="CJ40" s="147"/>
      <c r="CK40" s="147"/>
      <c r="CL40" s="147"/>
      <c r="CM40" s="147"/>
      <c r="CN40" s="147"/>
      <c r="CO40" s="147"/>
      <c r="CP40" s="147"/>
      <c r="CQ40" s="147"/>
      <c r="CR40" s="147"/>
      <c r="CS40" s="147"/>
      <c r="CT40" s="147"/>
      <c r="CU40" s="147"/>
      <c r="CV40" s="147"/>
      <c r="CW40" s="147"/>
      <c r="CX40" s="147"/>
      <c r="CZ40" s="13"/>
      <c r="DA40" s="13"/>
      <c r="DB40" s="13"/>
      <c r="DC40" s="13"/>
      <c r="DD40" s="13"/>
      <c r="DE40" s="13"/>
      <c r="DF40" s="13"/>
      <c r="DG40" s="13"/>
      <c r="DH40" s="13"/>
    </row>
    <row r="41" spans="1:114"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48" t="s">
        <v>277</v>
      </c>
      <c r="CG41" s="148"/>
      <c r="CH41" s="148"/>
      <c r="CI41" s="148"/>
      <c r="CJ41" s="148"/>
      <c r="CK41" s="148"/>
      <c r="CL41" s="148"/>
      <c r="CM41" s="148"/>
      <c r="CN41" s="148"/>
      <c r="CO41" s="148"/>
      <c r="CP41" s="148"/>
      <c r="CQ41" s="148"/>
      <c r="CR41" s="148"/>
      <c r="CS41" s="148"/>
      <c r="CT41" s="148"/>
      <c r="CU41" s="148"/>
      <c r="CV41" s="148"/>
      <c r="CW41" s="148"/>
      <c r="CX41" s="148"/>
      <c r="CZ41" s="13"/>
      <c r="DA41" s="13"/>
      <c r="DB41" s="13"/>
      <c r="DC41" s="13"/>
      <c r="DD41" s="13"/>
      <c r="DE41" s="13"/>
      <c r="DF41" s="13"/>
      <c r="DG41" s="13"/>
      <c r="DH41" s="13"/>
    </row>
    <row r="42" spans="1:114" ht="22.5" customHeight="1" x14ac:dyDescent="0.25">
      <c r="CF42" s="148"/>
      <c r="CG42" s="148"/>
      <c r="CH42" s="148"/>
      <c r="CI42" s="148"/>
      <c r="CJ42" s="148"/>
      <c r="CK42" s="148"/>
      <c r="CL42" s="148"/>
      <c r="CM42" s="148"/>
      <c r="CN42" s="148"/>
      <c r="CO42" s="148"/>
      <c r="CP42" s="148"/>
      <c r="CQ42" s="148"/>
      <c r="CR42" s="148"/>
      <c r="CS42" s="148"/>
      <c r="CT42" s="148"/>
      <c r="CU42" s="148"/>
      <c r="CV42" s="148"/>
      <c r="CW42" s="148"/>
      <c r="CX42" s="148"/>
      <c r="CZ42" s="13"/>
      <c r="DA42" s="13"/>
      <c r="DB42" s="13"/>
      <c r="DC42" s="13"/>
      <c r="DD42" s="13"/>
      <c r="DE42" s="13"/>
      <c r="DF42" s="13"/>
      <c r="DG42" s="13"/>
      <c r="DH42" s="13"/>
    </row>
    <row r="43" spans="1:114" ht="23.1" customHeight="1" x14ac:dyDescent="0.25">
      <c r="CF43" s="152" t="s">
        <v>285</v>
      </c>
      <c r="CG43" s="152"/>
      <c r="CH43" s="152"/>
      <c r="CI43" s="152" t="s">
        <v>286</v>
      </c>
      <c r="CJ43" s="152"/>
      <c r="CK43" s="152"/>
      <c r="CL43" s="152" t="s">
        <v>287</v>
      </c>
      <c r="CM43" s="152"/>
      <c r="CN43" s="152" t="s">
        <v>288</v>
      </c>
      <c r="CO43" s="152"/>
      <c r="CP43" s="152"/>
      <c r="CQ43" s="152" t="s">
        <v>289</v>
      </c>
      <c r="CR43" s="152"/>
      <c r="CS43" s="152"/>
      <c r="CT43" s="152" t="s">
        <v>290</v>
      </c>
      <c r="CU43" s="152"/>
      <c r="CV43" s="152"/>
      <c r="CW43" s="152" t="s">
        <v>291</v>
      </c>
      <c r="CX43" s="152"/>
      <c r="DD43" s="13"/>
      <c r="DE43" s="13"/>
      <c r="DF43" s="13"/>
      <c r="DG43" s="13"/>
      <c r="DH43" s="13"/>
    </row>
    <row r="44" spans="1:114" ht="23.1" customHeight="1" x14ac:dyDescent="0.25">
      <c r="CF44" s="150" t="s">
        <v>81</v>
      </c>
      <c r="CG44" s="150"/>
      <c r="CH44" s="150"/>
      <c r="CI44" s="151" t="s">
        <v>82</v>
      </c>
      <c r="CJ44" s="151"/>
      <c r="CK44" s="151"/>
      <c r="CL44" s="134"/>
      <c r="CM44" s="134"/>
      <c r="CN44" s="134"/>
      <c r="CO44" s="134"/>
      <c r="CP44" s="132" t="s">
        <v>157</v>
      </c>
      <c r="CQ44" s="132"/>
      <c r="CR44" s="132"/>
      <c r="CS44" s="132"/>
      <c r="CT44" s="132"/>
      <c r="CU44" s="136"/>
      <c r="CV44" s="136"/>
      <c r="CW44" s="136"/>
      <c r="CX44" s="136"/>
      <c r="DD44" s="13"/>
      <c r="DE44" s="13"/>
      <c r="DF44" s="13"/>
      <c r="DG44" s="13"/>
      <c r="DH44" s="13"/>
    </row>
    <row r="45" spans="1:114" ht="24" customHeight="1" x14ac:dyDescent="0.25">
      <c r="CF45" s="132" t="s">
        <v>84</v>
      </c>
      <c r="CG45" s="132"/>
      <c r="CH45" s="132"/>
      <c r="CI45" s="132"/>
      <c r="CJ45" s="132"/>
      <c r="CK45" s="132"/>
      <c r="CL45" s="50"/>
      <c r="CM45" s="50"/>
      <c r="CN45" s="50"/>
      <c r="CO45" s="50"/>
      <c r="CP45" s="51"/>
      <c r="CQ45" s="51"/>
      <c r="CR45" s="27"/>
      <c r="CS45" s="27"/>
      <c r="CT45" s="27"/>
      <c r="CU45" s="27"/>
      <c r="CV45" s="27"/>
      <c r="CW45" s="27"/>
      <c r="CX45" s="27"/>
      <c r="DD45" s="13"/>
      <c r="DE45" s="13"/>
      <c r="DF45" s="13"/>
      <c r="DG45" s="13"/>
      <c r="DH45" s="13"/>
    </row>
    <row r="46" spans="1:114" ht="23.1" customHeight="1" x14ac:dyDescent="0.25">
      <c r="CF46" s="132" t="s">
        <v>85</v>
      </c>
      <c r="CG46" s="132"/>
      <c r="CH46" s="132"/>
      <c r="CI46" s="132"/>
      <c r="CJ46" s="132"/>
      <c r="CK46" s="132"/>
      <c r="CL46" s="134"/>
      <c r="CM46" s="134"/>
      <c r="CN46" s="134"/>
      <c r="CO46" s="134"/>
      <c r="CP46" s="134"/>
      <c r="CQ46" s="134"/>
      <c r="CR46" s="134"/>
      <c r="CS46" s="134"/>
      <c r="CT46" s="134"/>
      <c r="CU46" s="134"/>
      <c r="CV46" s="134"/>
      <c r="CW46" s="134"/>
      <c r="CX46" s="134"/>
      <c r="DD46" s="13"/>
      <c r="DE46" s="13"/>
      <c r="DF46" s="13"/>
      <c r="DG46" s="13"/>
      <c r="DH46" s="13"/>
    </row>
    <row r="47" spans="1:114" ht="23.1" customHeight="1" x14ac:dyDescent="0.25">
      <c r="CF47" s="30"/>
      <c r="CG47" s="30"/>
      <c r="CH47" s="30"/>
      <c r="CI47" s="30"/>
      <c r="CJ47" s="30"/>
      <c r="CK47" s="30"/>
      <c r="CL47" s="134"/>
      <c r="CM47" s="134"/>
      <c r="CN47" s="134"/>
      <c r="CO47" s="134"/>
      <c r="CP47" s="132" t="s">
        <v>86</v>
      </c>
      <c r="CQ47" s="132"/>
      <c r="CR47" s="132"/>
      <c r="CS47" s="132"/>
      <c r="CT47" s="132"/>
      <c r="CU47" s="138"/>
      <c r="CV47" s="138"/>
      <c r="CW47" s="138"/>
      <c r="CX47" s="138"/>
      <c r="DD47" s="13"/>
      <c r="DE47" s="13"/>
      <c r="DF47" s="13"/>
      <c r="DG47" s="13"/>
      <c r="DH47" s="13"/>
    </row>
    <row r="48" spans="1:114" ht="23.1" customHeight="1" x14ac:dyDescent="0.25">
      <c r="CF48" s="132" t="s">
        <v>87</v>
      </c>
      <c r="CG48" s="132"/>
      <c r="CH48" s="132"/>
      <c r="CI48" s="132"/>
      <c r="CJ48" s="132"/>
      <c r="CK48" s="132"/>
      <c r="CL48" s="136"/>
      <c r="CM48" s="136"/>
      <c r="CN48" s="136"/>
      <c r="CO48" s="136"/>
      <c r="CP48" s="132" t="s">
        <v>88</v>
      </c>
      <c r="CQ48" s="132"/>
      <c r="CR48" s="132"/>
      <c r="CS48" s="132"/>
      <c r="CT48" s="132"/>
      <c r="CU48" s="136"/>
      <c r="CV48" s="136"/>
      <c r="CW48" s="136"/>
      <c r="CX48" s="136"/>
    </row>
    <row r="49" spans="84:102" ht="22.5" customHeight="1" x14ac:dyDescent="0.25">
      <c r="CF49" s="132" t="s">
        <v>89</v>
      </c>
      <c r="CG49" s="132"/>
      <c r="CH49" s="132"/>
      <c r="CI49" s="132"/>
      <c r="CJ49" s="132"/>
      <c r="CK49" s="132"/>
      <c r="CL49" s="133"/>
      <c r="CM49" s="133"/>
      <c r="CN49" s="133"/>
      <c r="CO49" s="133"/>
      <c r="CP49" s="133"/>
      <c r="CQ49" s="133"/>
      <c r="CR49" s="133"/>
      <c r="CS49" s="133"/>
      <c r="CT49" s="133"/>
      <c r="CU49" s="133"/>
      <c r="CV49" s="133"/>
      <c r="CW49" s="133"/>
      <c r="CX49" s="133"/>
    </row>
    <row r="50" spans="84:102" ht="17.25" customHeight="1" x14ac:dyDescent="0.25">
      <c r="CF50" s="30"/>
      <c r="CG50" s="30"/>
      <c r="CH50" s="30"/>
      <c r="CI50" s="30"/>
      <c r="CJ50" s="30"/>
      <c r="CK50" s="30"/>
      <c r="CL50" s="30"/>
      <c r="CM50" s="30"/>
      <c r="CN50" s="30"/>
      <c r="CO50" s="27"/>
      <c r="CP50" s="30"/>
      <c r="CQ50" s="30"/>
      <c r="CR50" s="30"/>
      <c r="CS50" s="30"/>
      <c r="CT50" s="30"/>
      <c r="CU50" s="30"/>
      <c r="CV50" s="30"/>
      <c r="CW50" s="30"/>
      <c r="CX50" s="30"/>
    </row>
    <row r="51" spans="84:102" ht="23.25" customHeight="1" x14ac:dyDescent="0.25">
      <c r="CF51" s="135" t="s">
        <v>90</v>
      </c>
      <c r="CG51" s="135"/>
      <c r="CH51" s="135"/>
      <c r="CI51" s="132" t="s">
        <v>91</v>
      </c>
      <c r="CJ51" s="132"/>
      <c r="CK51" s="132"/>
      <c r="CL51" s="134"/>
      <c r="CM51" s="134"/>
      <c r="CN51" s="134"/>
      <c r="CO51" s="134"/>
      <c r="CP51" s="132" t="s">
        <v>92</v>
      </c>
      <c r="CQ51" s="132"/>
      <c r="CR51" s="132"/>
      <c r="CS51" s="132"/>
      <c r="CT51" s="132"/>
      <c r="CU51" s="136"/>
      <c r="CV51" s="136"/>
      <c r="CW51" s="136"/>
      <c r="CX51" s="136"/>
    </row>
    <row r="52" spans="84:102" ht="26.25" customHeight="1" x14ac:dyDescent="0.25">
      <c r="CF52" s="132" t="s">
        <v>93</v>
      </c>
      <c r="CG52" s="132"/>
      <c r="CH52" s="132"/>
      <c r="CI52" s="132"/>
      <c r="CJ52" s="132"/>
      <c r="CK52" s="132"/>
      <c r="CL52" s="134"/>
      <c r="CM52" s="134"/>
      <c r="CN52" s="134"/>
      <c r="CO52" s="134"/>
      <c r="CP52" s="134"/>
      <c r="CQ52" s="134"/>
      <c r="CR52" s="134"/>
      <c r="CS52" s="134"/>
      <c r="CT52" s="134"/>
      <c r="CU52" s="134"/>
      <c r="CV52" s="134"/>
      <c r="CW52" s="134"/>
      <c r="CX52" s="134"/>
    </row>
    <row r="53" spans="84:102" ht="24.9" customHeight="1" x14ac:dyDescent="0.25">
      <c r="CF53" s="30"/>
      <c r="CG53" s="30"/>
      <c r="CH53" s="30"/>
      <c r="CI53" s="30"/>
      <c r="CJ53" s="30"/>
      <c r="CK53" s="30"/>
      <c r="CL53" s="134"/>
      <c r="CM53" s="134"/>
      <c r="CN53" s="134"/>
      <c r="CO53" s="134"/>
      <c r="CP53" s="132" t="s">
        <v>86</v>
      </c>
      <c r="CQ53" s="132"/>
      <c r="CR53" s="132"/>
      <c r="CS53" s="132"/>
      <c r="CT53" s="132"/>
      <c r="CU53" s="134"/>
      <c r="CV53" s="134"/>
      <c r="CW53" s="134"/>
      <c r="CX53" s="134"/>
    </row>
    <row r="54" spans="84:102" ht="20.25" customHeight="1" x14ac:dyDescent="0.3">
      <c r="CF54" s="25"/>
      <c r="CG54" s="25"/>
      <c r="CH54" s="25"/>
      <c r="CI54" s="25"/>
      <c r="CJ54" s="25"/>
      <c r="CK54" s="25"/>
      <c r="CL54" s="176"/>
      <c r="CM54" s="176"/>
      <c r="CN54" s="176"/>
      <c r="CO54" s="176"/>
      <c r="CP54" s="25"/>
      <c r="CQ54" s="25"/>
      <c r="CR54" s="25"/>
      <c r="CS54" s="25"/>
      <c r="CT54" s="25"/>
      <c r="CU54" s="25"/>
      <c r="CV54" s="25"/>
      <c r="CW54" s="25"/>
      <c r="CX54" s="25"/>
    </row>
    <row r="55" spans="84:102" ht="24.9" customHeight="1" x14ac:dyDescent="0.25">
      <c r="CF55" s="177" t="s">
        <v>279</v>
      </c>
      <c r="CG55" s="177"/>
      <c r="CH55" s="177"/>
      <c r="CI55" s="177"/>
      <c r="CJ55" s="177"/>
      <c r="CK55" s="177"/>
      <c r="CL55" s="177"/>
      <c r="CM55" s="177"/>
      <c r="CN55" s="177"/>
      <c r="CO55" s="177"/>
      <c r="CP55" s="177"/>
      <c r="CQ55" s="177"/>
      <c r="CR55" s="177"/>
      <c r="CS55" s="177"/>
      <c r="CT55" s="177"/>
      <c r="CU55" s="177"/>
      <c r="CV55" s="177"/>
      <c r="CW55" s="177"/>
      <c r="CX55" s="177"/>
    </row>
    <row r="56" spans="84:102" ht="19.5" customHeight="1" x14ac:dyDescent="0.25">
      <c r="CF56" s="60"/>
      <c r="CG56" s="60"/>
      <c r="CH56" s="60"/>
      <c r="CI56" s="60"/>
      <c r="CJ56" s="60"/>
      <c r="CK56" s="60"/>
      <c r="CL56" s="60"/>
      <c r="CM56" s="60"/>
      <c r="CN56" s="60"/>
      <c r="CO56" s="60"/>
      <c r="CP56" s="60"/>
      <c r="CQ56" s="60"/>
      <c r="CR56" s="60"/>
      <c r="CS56" s="60"/>
      <c r="CT56" s="60"/>
      <c r="CU56" s="60"/>
      <c r="CV56" s="60"/>
      <c r="CW56" s="60"/>
      <c r="CX56" s="60"/>
    </row>
    <row r="57" spans="84:102" ht="23.25" customHeight="1" x14ac:dyDescent="0.25">
      <c r="CF57" s="125" t="s">
        <v>1</v>
      </c>
      <c r="CG57" s="125"/>
      <c r="CH57" s="125"/>
      <c r="CI57" s="125"/>
      <c r="CJ57" s="125"/>
      <c r="CK57" s="125"/>
      <c r="CL57" s="125"/>
      <c r="CM57" s="125"/>
      <c r="CN57" s="125"/>
      <c r="CO57" s="125"/>
      <c r="CP57" s="125"/>
      <c r="CQ57" s="125"/>
      <c r="CR57" s="125"/>
      <c r="CS57" s="125"/>
      <c r="CT57" s="125"/>
      <c r="CU57" s="125"/>
      <c r="CV57" s="125"/>
      <c r="CW57" s="125"/>
      <c r="CX57" s="125"/>
    </row>
    <row r="58" spans="84:102" ht="23.25" customHeight="1" x14ac:dyDescent="0.25">
      <c r="CF58" s="175" t="s">
        <v>262</v>
      </c>
      <c r="CG58" s="125"/>
      <c r="CH58" s="125"/>
      <c r="CI58" s="125"/>
      <c r="CJ58" s="125"/>
      <c r="CK58" s="125"/>
      <c r="CL58" s="125"/>
      <c r="CM58" s="125"/>
      <c r="CN58" s="125"/>
      <c r="CO58" s="125"/>
      <c r="CP58" s="125"/>
      <c r="CQ58" s="125"/>
      <c r="CR58" s="125"/>
      <c r="CS58" s="125"/>
      <c r="CT58" s="125"/>
      <c r="CU58" s="125"/>
      <c r="CV58" s="125"/>
      <c r="CW58" s="125"/>
      <c r="CX58" s="125"/>
    </row>
    <row r="59" spans="84:102" ht="24.9" customHeight="1" x14ac:dyDescent="0.25">
      <c r="CF59" s="126"/>
      <c r="CG59" s="126"/>
      <c r="CH59" s="126"/>
      <c r="CI59" s="126"/>
      <c r="CJ59" s="126"/>
      <c r="CK59" s="126"/>
      <c r="CL59" s="126"/>
      <c r="CM59" s="126"/>
      <c r="CN59" s="126"/>
      <c r="CO59" s="126"/>
      <c r="CP59" s="126"/>
      <c r="CQ59" s="126"/>
      <c r="CR59" s="126"/>
      <c r="CS59" s="126"/>
      <c r="CT59" s="126"/>
      <c r="CU59" s="126"/>
      <c r="CV59" s="126"/>
      <c r="CW59" s="126"/>
      <c r="CX59" s="126"/>
    </row>
    <row r="60" spans="84:102" ht="24.9" customHeight="1" x14ac:dyDescent="0.25"/>
    <row r="61" spans="84:102" ht="24.9" customHeight="1" x14ac:dyDescent="0.25"/>
    <row r="62" spans="84:102" ht="24.9" customHeight="1" x14ac:dyDescent="0.25"/>
    <row r="63" spans="84:102" ht="24.9" customHeight="1" x14ac:dyDescent="0.25"/>
    <row r="64" spans="84:10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sheetData>
  <sheetProtection selectLockedCells="1" selectUnlockedCells="1"/>
  <mergeCells count="145">
    <mergeCell ref="CF59:CX59"/>
    <mergeCell ref="CF1:CW1"/>
    <mergeCell ref="CF2:CX2"/>
    <mergeCell ref="CG3:CK3"/>
    <mergeCell ref="CQ3:CU3"/>
    <mergeCell ref="CG4:CK4"/>
    <mergeCell ref="CQ4:CU4"/>
    <mergeCell ref="CG6:CN6"/>
    <mergeCell ref="CQ6:CU6"/>
    <mergeCell ref="CG5:CK5"/>
    <mergeCell ref="CQ5:CU5"/>
    <mergeCell ref="CG7:CK7"/>
    <mergeCell ref="CQ7:CU7"/>
    <mergeCell ref="CG8:CK8"/>
    <mergeCell ref="CQ8:CU8"/>
    <mergeCell ref="CG9:CK9"/>
    <mergeCell ref="CQ9:CU9"/>
    <mergeCell ref="CG10:CK10"/>
    <mergeCell ref="CQ10:CU10"/>
    <mergeCell ref="CG11:CK11"/>
    <mergeCell ref="CQ11:CU11"/>
    <mergeCell ref="CG12:CK12"/>
    <mergeCell ref="CQ12:CU12"/>
    <mergeCell ref="CG14:CK14"/>
    <mergeCell ref="CQ14:CU14"/>
    <mergeCell ref="CG13:CK13"/>
    <mergeCell ref="CQ13:CU13"/>
    <mergeCell ref="CG16:CK16"/>
    <mergeCell ref="CP16:CX16"/>
    <mergeCell ref="CG15:CK15"/>
    <mergeCell ref="CG17:CK17"/>
    <mergeCell ref="CQ17:CU17"/>
    <mergeCell ref="CQ15:CU15"/>
    <mergeCell ref="CG18:CK18"/>
    <mergeCell ref="CQ18:CU18"/>
    <mergeCell ref="CG19:CK19"/>
    <mergeCell ref="CQ19:CU19"/>
    <mergeCell ref="DF22:DG22"/>
    <mergeCell ref="DH20:DI20"/>
    <mergeCell ref="CG21:CK21"/>
    <mergeCell ref="CQ21:CU21"/>
    <mergeCell ref="DF21:DG21"/>
    <mergeCell ref="DH21:DI21"/>
    <mergeCell ref="CG20:CK20"/>
    <mergeCell ref="CQ20:CU20"/>
    <mergeCell ref="DF20:DG20"/>
    <mergeCell ref="DH22:DI22"/>
    <mergeCell ref="CG23:CK23"/>
    <mergeCell ref="DF23:DG23"/>
    <mergeCell ref="DH23:DI23"/>
    <mergeCell ref="CG24:CK24"/>
    <mergeCell ref="CQ24:CU24"/>
    <mergeCell ref="DF24:DG24"/>
    <mergeCell ref="DH24:DI24"/>
    <mergeCell ref="CG22:CK22"/>
    <mergeCell ref="CQ22:CU22"/>
    <mergeCell ref="CQ23:CU23"/>
    <mergeCell ref="DH25:DI25"/>
    <mergeCell ref="CG26:CK26"/>
    <mergeCell ref="CQ26:CU26"/>
    <mergeCell ref="DF26:DG26"/>
    <mergeCell ref="DH26:DI26"/>
    <mergeCell ref="CG25:CK25"/>
    <mergeCell ref="CQ25:CU25"/>
    <mergeCell ref="DF25:DG25"/>
    <mergeCell ref="DH27:DI27"/>
    <mergeCell ref="CG28:CK28"/>
    <mergeCell ref="CQ28:CU28"/>
    <mergeCell ref="DF28:DG28"/>
    <mergeCell ref="DH28:DI28"/>
    <mergeCell ref="CG27:CK27"/>
    <mergeCell ref="CQ27:CU27"/>
    <mergeCell ref="DF27:DG27"/>
    <mergeCell ref="DH29:DI29"/>
    <mergeCell ref="CG30:CK30"/>
    <mergeCell ref="CQ30:CU30"/>
    <mergeCell ref="DH30:DI30"/>
    <mergeCell ref="CG29:CK29"/>
    <mergeCell ref="CQ29:CU29"/>
    <mergeCell ref="DF29:DG30"/>
    <mergeCell ref="CG31:CK31"/>
    <mergeCell ref="CQ31:CU31"/>
    <mergeCell ref="CG32:CK32"/>
    <mergeCell ref="CQ32:CU32"/>
    <mergeCell ref="DF31:DG31"/>
    <mergeCell ref="CQ34:CU34"/>
    <mergeCell ref="DF32:DG32"/>
    <mergeCell ref="CG33:CK33"/>
    <mergeCell ref="CQ33:CU33"/>
    <mergeCell ref="DF34:DG34"/>
    <mergeCell ref="CG35:CK35"/>
    <mergeCell ref="DF35:DG35"/>
    <mergeCell ref="CG34:CK34"/>
    <mergeCell ref="DF33:DG33"/>
    <mergeCell ref="CG36:CK36"/>
    <mergeCell ref="CP36:CS36"/>
    <mergeCell ref="CT36:CU36"/>
    <mergeCell ref="CV36:CW36"/>
    <mergeCell ref="DF36:DG36"/>
    <mergeCell ref="CG37:CK37"/>
    <mergeCell ref="CP37:CS37"/>
    <mergeCell ref="CT37:CU37"/>
    <mergeCell ref="CV37:CW37"/>
    <mergeCell ref="DF37:DG37"/>
    <mergeCell ref="CV38:CW38"/>
    <mergeCell ref="CF39:CX40"/>
    <mergeCell ref="CF41:CX42"/>
    <mergeCell ref="CF44:CH44"/>
    <mergeCell ref="CI44:CK44"/>
    <mergeCell ref="CL44:CO44"/>
    <mergeCell ref="CP44:CT44"/>
    <mergeCell ref="CU44:CX44"/>
    <mergeCell ref="CF43:CH43"/>
    <mergeCell ref="CI43:CK43"/>
    <mergeCell ref="CL43:CM43"/>
    <mergeCell ref="CN43:CP43"/>
    <mergeCell ref="CQ43:CS43"/>
    <mergeCell ref="CT43:CV43"/>
    <mergeCell ref="CW43:CX43"/>
    <mergeCell ref="CF45:CK45"/>
    <mergeCell ref="CF46:CK46"/>
    <mergeCell ref="CL46:CX46"/>
    <mergeCell ref="CL47:CO47"/>
    <mergeCell ref="CP47:CT47"/>
    <mergeCell ref="CU47:CX47"/>
    <mergeCell ref="CF48:CK48"/>
    <mergeCell ref="CL48:CO48"/>
    <mergeCell ref="CP48:CT48"/>
    <mergeCell ref="CU48:CX48"/>
    <mergeCell ref="CF58:CX58"/>
    <mergeCell ref="CL53:CO53"/>
    <mergeCell ref="CP53:CT53"/>
    <mergeCell ref="CU53:CX53"/>
    <mergeCell ref="CL54:CO54"/>
    <mergeCell ref="CF57:CX57"/>
    <mergeCell ref="CF55:CX55"/>
    <mergeCell ref="CF49:CK49"/>
    <mergeCell ref="CL49:CX49"/>
    <mergeCell ref="CF51:CH51"/>
    <mergeCell ref="CI51:CK51"/>
    <mergeCell ref="CL51:CO51"/>
    <mergeCell ref="CP51:CT51"/>
    <mergeCell ref="CU51:CX51"/>
    <mergeCell ref="CF52:CK52"/>
    <mergeCell ref="CL52:CX52"/>
  </mergeCells>
  <conditionalFormatting sqref="CF43">
    <cfRule type="expression" dxfId="39" priority="1">
      <formula>$CX$25 &gt;0</formula>
    </cfRule>
  </conditionalFormatting>
  <conditionalFormatting sqref="CL43">
    <cfRule type="expression" dxfId="36" priority="4">
      <formula>$CX$37 &gt;0</formula>
    </cfRule>
  </conditionalFormatting>
  <pageMargins left="1.0159722222222223" right="0.7" top="0.57986111111111116" bottom="0.27986111111111112" header="0.51180555555555551" footer="0.51180555555555551"/>
  <pageSetup paperSize="9" scale="54"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442996CA-FF9E-4FAF-B001-2A2C3EEDF012}">
            <xm:f>'Standard Half Round'!$CX$25 &gt;0</xm:f>
            <x14:dxf>
              <font>
                <color theme="1"/>
              </font>
              <fill>
                <patternFill>
                  <bgColor theme="2"/>
                </patternFill>
              </fill>
            </x14:dxf>
          </x14:cfRule>
          <xm:sqref>CF43</xm:sqref>
        </x14:conditionalFormatting>
        <x14:conditionalFormatting xmlns:xm="http://schemas.microsoft.com/office/excel/2006/main">
          <x14:cfRule type="expression" priority="3" id="{5671BB07-1631-4102-8F4B-CF6960A09270}">
            <xm:f>'Standard Ogee'!$CX$37 &gt;0</xm:f>
            <x14:dxf>
              <font>
                <color theme="1"/>
              </font>
              <fill>
                <patternFill>
                  <bgColor theme="2"/>
                </patternFill>
              </fill>
            </x14:dxf>
          </x14:cfRule>
          <xm:sqref>CI43</xm:sqref>
        </x14:conditionalFormatting>
        <x14:conditionalFormatting xmlns:xm="http://schemas.microsoft.com/office/excel/2006/main">
          <x14:cfRule type="expression" priority="5" id="{4B042753-FAB8-4CDB-93FD-01C1B20C66EE}">
            <xm:f>'Large Half Round'!$CX$39 &gt;0</xm:f>
            <x14:dxf>
              <font>
                <color theme="1"/>
              </font>
              <fill>
                <patternFill>
                  <bgColor theme="2"/>
                </patternFill>
              </fill>
            </x14:dxf>
          </x14:cfRule>
          <xm:sqref>CN43</xm:sqref>
        </x14:conditionalFormatting>
        <x14:conditionalFormatting xmlns:xm="http://schemas.microsoft.com/office/excel/2006/main">
          <x14:cfRule type="expression" priority="6" id="{CC841B25-5F76-47C1-AA69-51CF15DB4CF3}">
            <xm:f>'Large Ogee'!$CX$40 &gt;0</xm:f>
            <x14:dxf>
              <font>
                <color theme="1"/>
              </font>
              <fill>
                <patternFill>
                  <bgColor theme="2"/>
                </patternFill>
              </fill>
            </x14:dxf>
          </x14:cfRule>
          <xm:sqref>CQ43</xm:sqref>
        </x14:conditionalFormatting>
        <x14:conditionalFormatting xmlns:xm="http://schemas.microsoft.com/office/excel/2006/main">
          <x14:cfRule type="expression" priority="7" id="{F236DFA3-B702-4006-99A1-50F379EACBBA}">
            <xm:f>'Large Box'!$CX$39 &gt;0</xm:f>
            <x14:dxf>
              <font>
                <color theme="1"/>
              </font>
              <fill>
                <patternFill>
                  <bgColor theme="2"/>
                </patternFill>
              </fill>
            </x14:dxf>
          </x14:cfRule>
          <xm:sqref>CT43</xm:sqref>
        </x14:conditionalFormatting>
        <x14:conditionalFormatting xmlns:xm="http://schemas.microsoft.com/office/excel/2006/main">
          <x14:cfRule type="expression" priority="8" id="{2AEB9C27-ED79-4D0F-AFE9-BCEFE283E289}">
            <xm:f>'Architectural Features'!$CX$19 &gt;0</xm:f>
            <x14:dxf>
              <font>
                <color theme="1"/>
              </font>
              <fill>
                <patternFill>
                  <bgColor theme="2"/>
                </patternFill>
              </fill>
            </x14:dxf>
          </x14:cfRule>
          <xm:sqref>CW43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K96"/>
  <sheetViews>
    <sheetView view="pageBreakPreview" topLeftCell="CF1" zoomScale="85" zoomScaleNormal="75" zoomScaleSheetLayoutView="85" workbookViewId="0">
      <selection activeCell="CF4" sqref="CF4"/>
    </sheetView>
  </sheetViews>
  <sheetFormatPr defaultColWidth="8.6640625" defaultRowHeight="13.2" x14ac:dyDescent="0.25"/>
  <cols>
    <col min="1" max="83" width="0" style="1" hidden="1" customWidth="1"/>
    <col min="84" max="84" width="5.6640625" style="1" customWidth="1"/>
    <col min="85" max="89" width="7.109375" style="1" customWidth="1"/>
    <col min="90" max="92" width="11.44140625" style="1" customWidth="1"/>
    <col min="93" max="94" width="5.6640625" style="1" customWidth="1"/>
    <col min="95" max="99" width="7.109375" style="1" customWidth="1"/>
    <col min="100" max="102" width="11.44140625" style="1" customWidth="1"/>
    <col min="103" max="16384" width="8.6640625" style="1"/>
  </cols>
  <sheetData>
    <row r="1" spans="1:115" ht="57" customHeight="1" thickBot="1" x14ac:dyDescent="0.3">
      <c r="CF1" s="196" t="s">
        <v>158</v>
      </c>
      <c r="CG1" s="196"/>
      <c r="CH1" s="196"/>
      <c r="CI1" s="196"/>
      <c r="CJ1" s="196"/>
      <c r="CK1" s="196"/>
      <c r="CL1" s="196"/>
      <c r="CM1" s="196"/>
      <c r="CN1" s="196"/>
      <c r="CO1" s="196"/>
      <c r="CP1" s="196"/>
      <c r="CQ1" s="196"/>
      <c r="CR1" s="196"/>
      <c r="CS1" s="196"/>
      <c r="CT1" s="196"/>
      <c r="CU1" s="196"/>
      <c r="CV1" s="196"/>
      <c r="CW1" s="163"/>
      <c r="CX1" s="119" t="s">
        <v>302</v>
      </c>
    </row>
    <row r="2" spans="1:115" ht="19.5" customHeight="1" thickBot="1" x14ac:dyDescent="0.3">
      <c r="CF2" s="123" t="s">
        <v>3</v>
      </c>
      <c r="CG2" s="123"/>
      <c r="CH2" s="123"/>
      <c r="CI2" s="123"/>
      <c r="CJ2" s="123"/>
      <c r="CK2" s="123"/>
      <c r="CL2" s="123"/>
      <c r="CM2" s="123"/>
      <c r="CN2" s="123"/>
      <c r="CO2" s="123"/>
      <c r="CP2" s="123"/>
      <c r="CQ2" s="123"/>
      <c r="CR2" s="123"/>
      <c r="CS2" s="123"/>
      <c r="CT2" s="123"/>
      <c r="CU2" s="123"/>
      <c r="CV2" s="123"/>
      <c r="CW2" s="123"/>
      <c r="CX2" s="123"/>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52" t="s">
        <v>4</v>
      </c>
      <c r="CG3" s="218" t="s">
        <v>5</v>
      </c>
      <c r="CH3" s="218"/>
      <c r="CI3" s="218"/>
      <c r="CJ3" s="218"/>
      <c r="CK3" s="218"/>
      <c r="CL3" s="52" t="s">
        <v>6</v>
      </c>
      <c r="CM3" s="52" t="s">
        <v>7</v>
      </c>
      <c r="CN3" s="53" t="s">
        <v>8</v>
      </c>
      <c r="CO3" s="53"/>
      <c r="CP3" s="53" t="s">
        <v>4</v>
      </c>
      <c r="CQ3" s="219" t="s">
        <v>5</v>
      </c>
      <c r="CR3" s="219"/>
      <c r="CS3" s="219"/>
      <c r="CT3" s="219"/>
      <c r="CU3" s="219"/>
      <c r="CV3" s="53" t="s">
        <v>6</v>
      </c>
      <c r="CW3" s="53" t="s">
        <v>7</v>
      </c>
      <c r="CX3" s="53" t="s">
        <v>8</v>
      </c>
      <c r="DG3" s="13"/>
      <c r="DH3" s="13"/>
      <c r="DI3" s="13"/>
      <c r="DJ3" s="13"/>
      <c r="DK3" s="13"/>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36"/>
      <c r="CG4" s="170" t="s">
        <v>282</v>
      </c>
      <c r="CH4" s="170"/>
      <c r="CI4" s="170"/>
      <c r="CJ4" s="170"/>
      <c r="CK4" s="170"/>
      <c r="CL4" s="66" t="s">
        <v>159</v>
      </c>
      <c r="CM4" s="108">
        <v>125</v>
      </c>
      <c r="CN4" s="101">
        <f t="shared" ref="CN4:CN9" si="0">SUM(CF4*CM4)</f>
        <v>0</v>
      </c>
      <c r="CO4" s="13"/>
      <c r="CP4" s="220" t="s">
        <v>46</v>
      </c>
      <c r="CQ4" s="205"/>
      <c r="CR4" s="205"/>
      <c r="CS4" s="205"/>
      <c r="CT4" s="205"/>
      <c r="CU4" s="205"/>
      <c r="CV4" s="205"/>
      <c r="CW4" s="206"/>
      <c r="CX4" s="206"/>
      <c r="CZ4" s="4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9"/>
      <c r="CG5" s="139" t="s">
        <v>11</v>
      </c>
      <c r="CH5" s="139"/>
      <c r="CI5" s="139"/>
      <c r="CJ5" s="139"/>
      <c r="CK5" s="139"/>
      <c r="CL5" s="71" t="s">
        <v>271</v>
      </c>
      <c r="CM5" s="108">
        <v>18.5</v>
      </c>
      <c r="CN5" s="68">
        <f t="shared" si="0"/>
        <v>0</v>
      </c>
      <c r="CO5" s="13"/>
      <c r="CP5" s="54"/>
      <c r="CQ5" s="221" t="s">
        <v>110</v>
      </c>
      <c r="CR5" s="221"/>
      <c r="CS5" s="221"/>
      <c r="CT5" s="221"/>
      <c r="CU5" s="221"/>
      <c r="CV5" s="109" t="s">
        <v>160</v>
      </c>
      <c r="CW5" s="110">
        <v>45</v>
      </c>
      <c r="CX5" s="65">
        <f t="shared" ref="CX5:CX11" si="1">SUM(CP5*CW5)</f>
        <v>0</v>
      </c>
      <c r="CZ5" s="4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39"/>
      <c r="CG6" s="139" t="s">
        <v>14</v>
      </c>
      <c r="CH6" s="139"/>
      <c r="CI6" s="139"/>
      <c r="CJ6" s="139"/>
      <c r="CK6" s="139"/>
      <c r="CL6" s="71" t="s">
        <v>161</v>
      </c>
      <c r="CM6" s="108">
        <v>21.5</v>
      </c>
      <c r="CN6" s="68">
        <f t="shared" si="0"/>
        <v>0</v>
      </c>
      <c r="CO6" s="13"/>
      <c r="CP6" s="43"/>
      <c r="CQ6" s="200" t="s">
        <v>273</v>
      </c>
      <c r="CR6" s="200"/>
      <c r="CS6" s="200"/>
      <c r="CT6" s="200"/>
      <c r="CU6" s="200"/>
      <c r="CV6" s="75" t="s">
        <v>276</v>
      </c>
      <c r="CW6" s="110">
        <v>33</v>
      </c>
      <c r="CX6" s="65">
        <f t="shared" si="1"/>
        <v>0</v>
      </c>
      <c r="CZ6" s="4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39"/>
      <c r="CG7" s="139" t="s">
        <v>22</v>
      </c>
      <c r="CH7" s="139"/>
      <c r="CI7" s="139"/>
      <c r="CJ7" s="139"/>
      <c r="CK7" s="139"/>
      <c r="CL7" s="71" t="s">
        <v>163</v>
      </c>
      <c r="CM7" s="108">
        <v>58</v>
      </c>
      <c r="CN7" s="68">
        <f t="shared" si="0"/>
        <v>0</v>
      </c>
      <c r="CO7" s="13"/>
      <c r="CP7" s="43"/>
      <c r="CQ7" s="200" t="s">
        <v>112</v>
      </c>
      <c r="CR7" s="200"/>
      <c r="CS7" s="200"/>
      <c r="CT7" s="200"/>
      <c r="CU7" s="200"/>
      <c r="CV7" s="75" t="s">
        <v>162</v>
      </c>
      <c r="CW7" s="110">
        <v>58</v>
      </c>
      <c r="CX7" s="65">
        <f t="shared" si="1"/>
        <v>0</v>
      </c>
      <c r="CZ7" s="4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39"/>
      <c r="CG8" s="139" t="s">
        <v>26</v>
      </c>
      <c r="CH8" s="139"/>
      <c r="CI8" s="139"/>
      <c r="CJ8" s="139"/>
      <c r="CK8" s="139"/>
      <c r="CL8" s="71" t="s">
        <v>165</v>
      </c>
      <c r="CM8" s="108">
        <v>58</v>
      </c>
      <c r="CN8" s="68">
        <f t="shared" si="0"/>
        <v>0</v>
      </c>
      <c r="CO8" s="13"/>
      <c r="CP8" s="43"/>
      <c r="CQ8" s="211" t="s">
        <v>114</v>
      </c>
      <c r="CR8" s="212"/>
      <c r="CS8" s="212"/>
      <c r="CT8" s="212"/>
      <c r="CU8" s="213"/>
      <c r="CV8" s="75" t="s">
        <v>164</v>
      </c>
      <c r="CW8" s="110">
        <v>58</v>
      </c>
      <c r="CX8" s="65">
        <f t="shared" si="1"/>
        <v>0</v>
      </c>
      <c r="CZ8" s="4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39"/>
      <c r="CG9" s="139" t="s">
        <v>30</v>
      </c>
      <c r="CH9" s="139"/>
      <c r="CI9" s="139"/>
      <c r="CJ9" s="139"/>
      <c r="CK9" s="139"/>
      <c r="CL9" s="71" t="s">
        <v>167</v>
      </c>
      <c r="CM9" s="108">
        <v>12</v>
      </c>
      <c r="CN9" s="68">
        <f t="shared" si="0"/>
        <v>0</v>
      </c>
      <c r="CO9" s="13"/>
      <c r="CP9" s="43"/>
      <c r="CQ9" s="211" t="s">
        <v>61</v>
      </c>
      <c r="CR9" s="212"/>
      <c r="CS9" s="212"/>
      <c r="CT9" s="212"/>
      <c r="CU9" s="213"/>
      <c r="CV9" s="75" t="s">
        <v>166</v>
      </c>
      <c r="CW9" s="110">
        <v>71</v>
      </c>
      <c r="CX9" s="65">
        <f t="shared" si="1"/>
        <v>0</v>
      </c>
      <c r="CZ9" s="42"/>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214"/>
      <c r="CG10" s="214"/>
      <c r="CH10" s="214"/>
      <c r="CI10" s="214"/>
      <c r="CJ10" s="214"/>
      <c r="CK10" s="214"/>
      <c r="CL10" s="214"/>
      <c r="CM10" s="214"/>
      <c r="CN10" s="214"/>
      <c r="CO10" s="13"/>
      <c r="CP10" s="43"/>
      <c r="CQ10" s="211" t="s">
        <v>64</v>
      </c>
      <c r="CR10" s="212"/>
      <c r="CS10" s="212"/>
      <c r="CT10" s="212"/>
      <c r="CU10" s="213"/>
      <c r="CV10" s="75" t="s">
        <v>168</v>
      </c>
      <c r="CW10" s="110">
        <v>71</v>
      </c>
      <c r="CX10" s="65">
        <f t="shared" si="1"/>
        <v>0</v>
      </c>
      <c r="CZ10" s="4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39"/>
      <c r="CG11" s="173" t="s">
        <v>260</v>
      </c>
      <c r="CH11" s="173"/>
      <c r="CI11" s="173"/>
      <c r="CJ11" s="173"/>
      <c r="CK11" s="173"/>
      <c r="CL11" s="71" t="s">
        <v>36</v>
      </c>
      <c r="CM11" s="108">
        <v>91</v>
      </c>
      <c r="CN11" s="81">
        <f t="shared" ref="CN11:CN24" si="2">SUM(CF11*CM11)</f>
        <v>0</v>
      </c>
      <c r="CO11" s="13"/>
      <c r="CP11" s="21"/>
      <c r="CQ11" s="211" t="s">
        <v>294</v>
      </c>
      <c r="CR11" s="212"/>
      <c r="CS11" s="212"/>
      <c r="CT11" s="212"/>
      <c r="CU11" s="213"/>
      <c r="CV11" s="75" t="s">
        <v>169</v>
      </c>
      <c r="CW11" s="110">
        <v>200</v>
      </c>
      <c r="CX11" s="65">
        <f t="shared" si="1"/>
        <v>0</v>
      </c>
      <c r="CZ11" s="4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39"/>
      <c r="CG12" s="139" t="s">
        <v>270</v>
      </c>
      <c r="CH12" s="139"/>
      <c r="CI12" s="139"/>
      <c r="CJ12" s="139"/>
      <c r="CK12" s="139"/>
      <c r="CL12" s="71" t="s">
        <v>170</v>
      </c>
      <c r="CM12" s="108">
        <v>61</v>
      </c>
      <c r="CN12" s="68">
        <f t="shared" si="2"/>
        <v>0</v>
      </c>
      <c r="CO12" s="13"/>
      <c r="CP12" s="21"/>
      <c r="CQ12" s="160" t="s">
        <v>306</v>
      </c>
      <c r="CR12" s="161"/>
      <c r="CS12" s="161"/>
      <c r="CT12" s="161"/>
      <c r="CU12" s="162"/>
      <c r="CV12" s="75" t="s">
        <v>298</v>
      </c>
      <c r="CW12" s="110">
        <f>SUM(CW11)*1.5</f>
        <v>300</v>
      </c>
      <c r="CX12" s="65">
        <f t="shared" ref="CX12" si="3">SUM(CP12*CW12)</f>
        <v>0</v>
      </c>
      <c r="CZ12" s="42"/>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39"/>
      <c r="CG13" s="139" t="s">
        <v>42</v>
      </c>
      <c r="CH13" s="139"/>
      <c r="CI13" s="139"/>
      <c r="CJ13" s="139"/>
      <c r="CK13" s="139"/>
      <c r="CL13" s="71" t="s">
        <v>173</v>
      </c>
      <c r="CM13" s="108">
        <v>27.5</v>
      </c>
      <c r="CN13" s="68">
        <f t="shared" si="2"/>
        <v>0</v>
      </c>
      <c r="CO13" s="13"/>
      <c r="CP13" s="43"/>
      <c r="CQ13" s="215" t="s">
        <v>171</v>
      </c>
      <c r="CR13" s="216"/>
      <c r="CS13" s="216"/>
      <c r="CT13" s="216"/>
      <c r="CU13" s="217"/>
      <c r="CV13" s="75" t="s">
        <v>172</v>
      </c>
      <c r="CW13" s="110">
        <v>125</v>
      </c>
      <c r="CX13" s="65">
        <f t="shared" ref="CX13:CX26" si="4">SUM(CP13*CW13)</f>
        <v>0</v>
      </c>
      <c r="CZ13" s="42"/>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39"/>
      <c r="CG14" s="139" t="s">
        <v>44</v>
      </c>
      <c r="CH14" s="139"/>
      <c r="CI14" s="139"/>
      <c r="CJ14" s="139"/>
      <c r="CK14" s="139"/>
      <c r="CL14" s="71" t="s">
        <v>45</v>
      </c>
      <c r="CM14" s="89">
        <v>11.5</v>
      </c>
      <c r="CN14" s="68">
        <f t="shared" si="2"/>
        <v>0</v>
      </c>
      <c r="CO14" s="13"/>
      <c r="CP14" s="43"/>
      <c r="CQ14" s="211" t="s">
        <v>270</v>
      </c>
      <c r="CR14" s="212"/>
      <c r="CS14" s="212"/>
      <c r="CT14" s="212"/>
      <c r="CU14" s="213"/>
      <c r="CV14" s="75" t="s">
        <v>174</v>
      </c>
      <c r="CW14" s="110">
        <v>75</v>
      </c>
      <c r="CX14" s="65">
        <f t="shared" si="4"/>
        <v>0</v>
      </c>
      <c r="CZ14" s="42"/>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39"/>
      <c r="CG15" s="139" t="s">
        <v>47</v>
      </c>
      <c r="CH15" s="139"/>
      <c r="CI15" s="139"/>
      <c r="CJ15" s="139"/>
      <c r="CK15" s="139"/>
      <c r="CL15" s="71" t="s">
        <v>48</v>
      </c>
      <c r="CM15" s="89">
        <v>10</v>
      </c>
      <c r="CN15" s="68">
        <f t="shared" si="2"/>
        <v>0</v>
      </c>
      <c r="CO15" s="4"/>
      <c r="CP15" s="43"/>
      <c r="CQ15" s="211" t="s">
        <v>175</v>
      </c>
      <c r="CR15" s="212"/>
      <c r="CS15" s="212"/>
      <c r="CT15" s="212"/>
      <c r="CU15" s="213"/>
      <c r="CV15" s="75" t="s">
        <v>176</v>
      </c>
      <c r="CW15" s="110">
        <v>41.5</v>
      </c>
      <c r="CX15" s="65">
        <f t="shared" si="4"/>
        <v>0</v>
      </c>
      <c r="CZ15" s="42"/>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39"/>
      <c r="CG16" s="139" t="s">
        <v>51</v>
      </c>
      <c r="CH16" s="139"/>
      <c r="CI16" s="139"/>
      <c r="CJ16" s="139"/>
      <c r="CK16" s="139"/>
      <c r="CL16" s="71" t="s">
        <v>52</v>
      </c>
      <c r="CM16" s="89">
        <v>15</v>
      </c>
      <c r="CN16" s="68">
        <f t="shared" si="2"/>
        <v>0</v>
      </c>
      <c r="CO16" s="13"/>
      <c r="CP16" s="43"/>
      <c r="CQ16" s="211" t="s">
        <v>177</v>
      </c>
      <c r="CR16" s="212"/>
      <c r="CS16" s="212"/>
      <c r="CT16" s="212"/>
      <c r="CU16" s="213"/>
      <c r="CV16" s="75" t="s">
        <v>178</v>
      </c>
      <c r="CW16" s="110">
        <v>12</v>
      </c>
      <c r="CX16" s="65">
        <f t="shared" si="4"/>
        <v>0</v>
      </c>
      <c r="CZ16" s="42"/>
    </row>
    <row r="17" spans="1:113"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39"/>
      <c r="CG17" s="139" t="s">
        <v>55</v>
      </c>
      <c r="CH17" s="139"/>
      <c r="CI17" s="139"/>
      <c r="CJ17" s="139"/>
      <c r="CK17" s="139"/>
      <c r="CL17" s="71" t="s">
        <v>56</v>
      </c>
      <c r="CM17" s="89">
        <v>15</v>
      </c>
      <c r="CN17" s="68">
        <f t="shared" si="2"/>
        <v>0</v>
      </c>
      <c r="CO17" s="13"/>
      <c r="CP17" s="43"/>
      <c r="CQ17" s="211" t="s">
        <v>179</v>
      </c>
      <c r="CR17" s="212"/>
      <c r="CS17" s="212"/>
      <c r="CT17" s="212"/>
      <c r="CU17" s="213"/>
      <c r="CV17" s="75" t="s">
        <v>180</v>
      </c>
      <c r="CW17" s="110">
        <v>10</v>
      </c>
      <c r="CX17" s="65">
        <f t="shared" si="4"/>
        <v>0</v>
      </c>
      <c r="CZ17" s="42"/>
    </row>
    <row r="18" spans="1:113" ht="22.5"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39"/>
      <c r="CG18" s="139" t="s">
        <v>59</v>
      </c>
      <c r="CH18" s="139"/>
      <c r="CI18" s="139"/>
      <c r="CJ18" s="139"/>
      <c r="CK18" s="139"/>
      <c r="CL18" s="71" t="s">
        <v>60</v>
      </c>
      <c r="CM18" s="89">
        <v>15</v>
      </c>
      <c r="CN18" s="68">
        <f t="shared" si="2"/>
        <v>0</v>
      </c>
      <c r="CO18" s="13"/>
      <c r="CP18" s="43"/>
      <c r="CQ18" s="211" t="s">
        <v>181</v>
      </c>
      <c r="CR18" s="212"/>
      <c r="CS18" s="212"/>
      <c r="CT18" s="212"/>
      <c r="CU18" s="213"/>
      <c r="CV18" s="75" t="s">
        <v>182</v>
      </c>
      <c r="CW18" s="110">
        <v>19</v>
      </c>
      <c r="CX18" s="65">
        <f t="shared" si="4"/>
        <v>0</v>
      </c>
    </row>
    <row r="19" spans="1:113"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39"/>
      <c r="CG19" s="139" t="s">
        <v>258</v>
      </c>
      <c r="CH19" s="139"/>
      <c r="CI19" s="139"/>
      <c r="CJ19" s="139"/>
      <c r="CK19" s="139"/>
      <c r="CL19" s="71" t="s">
        <v>63</v>
      </c>
      <c r="CM19" s="89">
        <v>74</v>
      </c>
      <c r="CN19" s="68">
        <f t="shared" si="2"/>
        <v>0</v>
      </c>
      <c r="CO19" s="13"/>
      <c r="CP19" s="43"/>
      <c r="CQ19" s="211" t="s">
        <v>183</v>
      </c>
      <c r="CR19" s="212"/>
      <c r="CS19" s="212"/>
      <c r="CT19" s="212"/>
      <c r="CU19" s="213"/>
      <c r="CV19" s="75" t="s">
        <v>184</v>
      </c>
      <c r="CW19" s="110">
        <v>19</v>
      </c>
      <c r="CX19" s="65">
        <f t="shared" si="4"/>
        <v>0</v>
      </c>
    </row>
    <row r="20" spans="1:113"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9"/>
      <c r="CG20" s="139" t="s">
        <v>66</v>
      </c>
      <c r="CH20" s="139"/>
      <c r="CI20" s="139"/>
      <c r="CJ20" s="139"/>
      <c r="CK20" s="139"/>
      <c r="CL20" s="71" t="s">
        <v>67</v>
      </c>
      <c r="CM20" s="89">
        <v>38</v>
      </c>
      <c r="CN20" s="68">
        <f t="shared" si="2"/>
        <v>0</v>
      </c>
      <c r="CO20" s="13"/>
      <c r="CP20" s="43"/>
      <c r="CQ20" s="211" t="s">
        <v>185</v>
      </c>
      <c r="CR20" s="212"/>
      <c r="CS20" s="212"/>
      <c r="CT20" s="212"/>
      <c r="CU20" s="213"/>
      <c r="CV20" s="75" t="s">
        <v>186</v>
      </c>
      <c r="CW20" s="110">
        <v>19</v>
      </c>
      <c r="CX20" s="65">
        <f t="shared" si="4"/>
        <v>0</v>
      </c>
    </row>
    <row r="21" spans="1:113"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39"/>
      <c r="CG21" s="139" t="s">
        <v>69</v>
      </c>
      <c r="CH21" s="139"/>
      <c r="CI21" s="139"/>
      <c r="CJ21" s="139"/>
      <c r="CK21" s="139"/>
      <c r="CL21" s="71" t="s">
        <v>70</v>
      </c>
      <c r="CM21" s="89">
        <v>91</v>
      </c>
      <c r="CN21" s="68">
        <f t="shared" si="2"/>
        <v>0</v>
      </c>
      <c r="CO21" s="13"/>
      <c r="CP21" s="43"/>
      <c r="CQ21" s="211" t="s">
        <v>267</v>
      </c>
      <c r="CR21" s="212"/>
      <c r="CS21" s="212"/>
      <c r="CT21" s="212"/>
      <c r="CU21" s="213"/>
      <c r="CV21" s="75" t="s">
        <v>188</v>
      </c>
      <c r="CW21" s="110">
        <v>91</v>
      </c>
      <c r="CX21" s="65">
        <f t="shared" si="4"/>
        <v>0</v>
      </c>
    </row>
    <row r="22" spans="1:113"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39"/>
      <c r="CG22" s="139" t="s">
        <v>72</v>
      </c>
      <c r="CH22" s="139"/>
      <c r="CI22" s="139"/>
      <c r="CJ22" s="139"/>
      <c r="CK22" s="139"/>
      <c r="CL22" s="71" t="s">
        <v>73</v>
      </c>
      <c r="CM22" s="89">
        <v>56</v>
      </c>
      <c r="CN22" s="68">
        <f t="shared" si="2"/>
        <v>0</v>
      </c>
      <c r="CO22" s="13"/>
      <c r="CP22" s="43"/>
      <c r="CQ22" s="211" t="s">
        <v>189</v>
      </c>
      <c r="CR22" s="212"/>
      <c r="CS22" s="212"/>
      <c r="CT22" s="212"/>
      <c r="CU22" s="213"/>
      <c r="CV22" s="75" t="s">
        <v>190</v>
      </c>
      <c r="CW22" s="110">
        <v>48</v>
      </c>
      <c r="CX22" s="65">
        <f t="shared" si="4"/>
        <v>0</v>
      </c>
    </row>
    <row r="23" spans="1:113"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39"/>
      <c r="CG23" s="139" t="s">
        <v>74</v>
      </c>
      <c r="CH23" s="139"/>
      <c r="CI23" s="139"/>
      <c r="CJ23" s="139"/>
      <c r="CK23" s="139"/>
      <c r="CL23" s="71" t="s">
        <v>75</v>
      </c>
      <c r="CM23" s="89">
        <v>48</v>
      </c>
      <c r="CN23" s="68">
        <f t="shared" si="2"/>
        <v>0</v>
      </c>
      <c r="CO23" s="13"/>
      <c r="CP23" s="43"/>
      <c r="CQ23" s="211" t="s">
        <v>191</v>
      </c>
      <c r="CR23" s="212"/>
      <c r="CS23" s="212"/>
      <c r="CT23" s="212"/>
      <c r="CU23" s="213"/>
      <c r="CV23" s="75" t="s">
        <v>192</v>
      </c>
      <c r="CW23" s="110">
        <v>96</v>
      </c>
      <c r="CX23" s="65">
        <f t="shared" si="4"/>
        <v>0</v>
      </c>
    </row>
    <row r="24" spans="1:113"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39"/>
      <c r="CG24" s="139" t="s">
        <v>78</v>
      </c>
      <c r="CH24" s="139"/>
      <c r="CI24" s="139"/>
      <c r="CJ24" s="139"/>
      <c r="CK24" s="139"/>
      <c r="CL24" s="71" t="s">
        <v>79</v>
      </c>
      <c r="CM24" s="89">
        <v>26.5</v>
      </c>
      <c r="CN24" s="68">
        <f t="shared" si="2"/>
        <v>0</v>
      </c>
      <c r="CO24" s="13"/>
      <c r="CP24" s="43"/>
      <c r="CQ24" s="211" t="s">
        <v>193</v>
      </c>
      <c r="CR24" s="212"/>
      <c r="CS24" s="212"/>
      <c r="CT24" s="212"/>
      <c r="CU24" s="213"/>
      <c r="CV24" s="75" t="s">
        <v>194</v>
      </c>
      <c r="CW24" s="110">
        <v>68.5</v>
      </c>
      <c r="CX24" s="65">
        <f t="shared" si="4"/>
        <v>0</v>
      </c>
    </row>
    <row r="25" spans="1:113"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214"/>
      <c r="CG25" s="214"/>
      <c r="CH25" s="214"/>
      <c r="CI25" s="214"/>
      <c r="CJ25" s="214"/>
      <c r="CK25" s="214"/>
      <c r="CL25" s="214"/>
      <c r="CM25" s="214"/>
      <c r="CN25" s="214"/>
      <c r="CO25" s="13"/>
      <c r="CP25" s="43"/>
      <c r="CQ25" s="211" t="s">
        <v>195</v>
      </c>
      <c r="CR25" s="212"/>
      <c r="CS25" s="212"/>
      <c r="CT25" s="212"/>
      <c r="CU25" s="213"/>
      <c r="CV25" s="75" t="s">
        <v>196</v>
      </c>
      <c r="CW25" s="110">
        <v>50</v>
      </c>
      <c r="CX25" s="65">
        <f t="shared" si="4"/>
        <v>0</v>
      </c>
    </row>
    <row r="26" spans="1:113"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9"/>
      <c r="CG26" s="210" t="s">
        <v>10</v>
      </c>
      <c r="CH26" s="210"/>
      <c r="CI26" s="210"/>
      <c r="CJ26" s="210"/>
      <c r="CK26" s="210"/>
      <c r="CL26" s="71"/>
      <c r="CM26" s="72"/>
      <c r="CN26" s="83"/>
      <c r="CO26" s="13"/>
      <c r="CP26" s="43"/>
      <c r="CQ26" s="211" t="s">
        <v>197</v>
      </c>
      <c r="CR26" s="212"/>
      <c r="CS26" s="212"/>
      <c r="CT26" s="212"/>
      <c r="CU26" s="213"/>
      <c r="CV26" s="75" t="s">
        <v>198</v>
      </c>
      <c r="CW26" s="110">
        <v>28</v>
      </c>
      <c r="CX26" s="65">
        <f t="shared" si="4"/>
        <v>0</v>
      </c>
      <c r="DF26" s="153"/>
      <c r="DG26" s="153"/>
      <c r="DH26" s="153"/>
      <c r="DI26" s="153"/>
    </row>
    <row r="27" spans="1:113"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39"/>
      <c r="CG27" s="139" t="s">
        <v>12</v>
      </c>
      <c r="CH27" s="139"/>
      <c r="CI27" s="139"/>
      <c r="CJ27" s="139"/>
      <c r="CK27" s="139"/>
      <c r="CL27" s="71" t="s">
        <v>13</v>
      </c>
      <c r="CM27" s="89">
        <v>1.5</v>
      </c>
      <c r="CN27" s="68">
        <f t="shared" ref="CN27:CN35" si="5">SUM(CF27*CM27)</f>
        <v>0</v>
      </c>
      <c r="CO27" s="23"/>
      <c r="CP27" s="43"/>
      <c r="CQ27" s="200"/>
      <c r="CR27" s="200"/>
      <c r="CS27" s="200"/>
      <c r="CT27" s="200"/>
      <c r="CU27" s="200"/>
      <c r="CV27" s="63"/>
      <c r="CW27" s="80"/>
      <c r="CX27" s="84"/>
      <c r="DF27" s="153"/>
      <c r="DG27" s="153"/>
      <c r="DH27" s="153"/>
      <c r="DI27" s="153"/>
    </row>
    <row r="28" spans="1:113"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39"/>
      <c r="CG28" s="139" t="s">
        <v>16</v>
      </c>
      <c r="CH28" s="139"/>
      <c r="CI28" s="139"/>
      <c r="CJ28" s="139"/>
      <c r="CK28" s="139"/>
      <c r="CL28" s="71" t="s">
        <v>17</v>
      </c>
      <c r="CM28" s="89">
        <v>2</v>
      </c>
      <c r="CN28" s="68">
        <f t="shared" si="5"/>
        <v>0</v>
      </c>
      <c r="CO28" s="23"/>
      <c r="CP28" s="43"/>
      <c r="CQ28" s="200"/>
      <c r="CR28" s="200"/>
      <c r="CS28" s="200"/>
      <c r="CT28" s="200"/>
      <c r="CU28" s="200"/>
      <c r="CV28" s="63"/>
      <c r="CW28" s="64"/>
      <c r="CX28" s="82"/>
      <c r="DF28" s="153"/>
      <c r="DG28" s="153"/>
      <c r="DH28" s="153"/>
      <c r="DI28" s="153"/>
    </row>
    <row r="29" spans="1:113"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39"/>
      <c r="CG29" s="139" t="s">
        <v>20</v>
      </c>
      <c r="CH29" s="139"/>
      <c r="CI29" s="139"/>
      <c r="CJ29" s="139"/>
      <c r="CK29" s="139"/>
      <c r="CL29" s="71" t="s">
        <v>21</v>
      </c>
      <c r="CM29" s="89">
        <v>2.5</v>
      </c>
      <c r="CN29" s="68">
        <f t="shared" si="5"/>
        <v>0</v>
      </c>
      <c r="CO29" s="23"/>
      <c r="CP29" s="43"/>
      <c r="CQ29" s="200"/>
      <c r="CR29" s="200"/>
      <c r="CS29" s="200"/>
      <c r="CT29" s="200"/>
      <c r="CU29" s="200"/>
      <c r="CV29" s="63"/>
      <c r="CW29" s="64"/>
      <c r="CX29" s="82"/>
      <c r="DF29" s="153"/>
      <c r="DG29" s="153"/>
      <c r="DH29" s="153"/>
      <c r="DI29" s="153"/>
    </row>
    <row r="30" spans="1:113"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39"/>
      <c r="CG30" s="139" t="s">
        <v>24</v>
      </c>
      <c r="CH30" s="139"/>
      <c r="CI30" s="139"/>
      <c r="CJ30" s="139"/>
      <c r="CK30" s="139"/>
      <c r="CL30" s="71" t="s">
        <v>25</v>
      </c>
      <c r="CM30" s="89">
        <v>3</v>
      </c>
      <c r="CN30" s="68">
        <f t="shared" si="5"/>
        <v>0</v>
      </c>
      <c r="CO30" s="23"/>
      <c r="CP30" s="43"/>
      <c r="CQ30" s="200"/>
      <c r="CR30" s="200"/>
      <c r="CS30" s="200"/>
      <c r="CT30" s="200"/>
      <c r="CU30" s="200"/>
      <c r="CV30" s="63"/>
      <c r="CW30" s="64"/>
      <c r="CX30" s="82"/>
      <c r="DF30" s="153"/>
      <c r="DG30" s="153"/>
      <c r="DH30" s="153"/>
      <c r="DI30" s="153"/>
    </row>
    <row r="31" spans="1:113"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39"/>
      <c r="CG31" s="139" t="s">
        <v>28</v>
      </c>
      <c r="CH31" s="139"/>
      <c r="CI31" s="139"/>
      <c r="CJ31" s="139"/>
      <c r="CK31" s="139"/>
      <c r="CL31" s="71" t="s">
        <v>29</v>
      </c>
      <c r="CM31" s="89">
        <v>3.5</v>
      </c>
      <c r="CN31" s="68">
        <f t="shared" si="5"/>
        <v>0</v>
      </c>
      <c r="CO31" s="23"/>
      <c r="CP31" s="43"/>
      <c r="CQ31" s="200"/>
      <c r="CR31" s="200"/>
      <c r="CS31" s="200"/>
      <c r="CT31" s="200"/>
      <c r="CU31" s="200"/>
      <c r="CV31" s="63"/>
      <c r="CW31" s="64"/>
      <c r="CX31" s="82"/>
      <c r="DF31" s="153"/>
      <c r="DG31" s="153"/>
      <c r="DH31" s="153"/>
      <c r="DI31" s="153"/>
    </row>
    <row r="32" spans="1:113"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39"/>
      <c r="CG32" s="139" t="s">
        <v>32</v>
      </c>
      <c r="CH32" s="139"/>
      <c r="CI32" s="139"/>
      <c r="CJ32" s="139"/>
      <c r="CK32" s="139"/>
      <c r="CL32" s="71" t="s">
        <v>33</v>
      </c>
      <c r="CM32" s="89">
        <v>18.5</v>
      </c>
      <c r="CN32" s="68">
        <f t="shared" si="5"/>
        <v>0</v>
      </c>
      <c r="CO32" s="23"/>
      <c r="CP32" s="43"/>
      <c r="CQ32" s="200"/>
      <c r="CR32" s="200"/>
      <c r="CS32" s="200"/>
      <c r="CT32" s="200"/>
      <c r="CU32" s="200"/>
      <c r="CV32" s="63"/>
      <c r="CW32" s="64"/>
      <c r="CX32" s="82"/>
      <c r="DF32" s="153"/>
      <c r="DG32" s="153"/>
      <c r="DH32" s="153"/>
      <c r="DI32" s="153"/>
    </row>
    <row r="33" spans="1:113"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39"/>
      <c r="CG33" s="139" t="s">
        <v>34</v>
      </c>
      <c r="CH33" s="139"/>
      <c r="CI33" s="139"/>
      <c r="CJ33" s="139"/>
      <c r="CK33" s="139"/>
      <c r="CL33" s="71" t="s">
        <v>35</v>
      </c>
      <c r="CM33" s="89">
        <v>12</v>
      </c>
      <c r="CN33" s="68">
        <f t="shared" si="5"/>
        <v>0</v>
      </c>
      <c r="CO33" s="23"/>
      <c r="CP33" s="43"/>
      <c r="CQ33" s="200"/>
      <c r="CR33" s="200"/>
      <c r="CS33" s="200"/>
      <c r="CT33" s="200"/>
      <c r="CU33" s="200"/>
      <c r="CV33" s="63"/>
      <c r="CW33" s="64"/>
      <c r="CX33" s="82"/>
      <c r="DF33" s="153"/>
      <c r="DG33" s="153"/>
      <c r="DH33" s="153"/>
      <c r="DI33" s="153"/>
    </row>
    <row r="34" spans="1:113" ht="23.1" customHeight="1" thickBo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39"/>
      <c r="CG34" s="139" t="s">
        <v>37</v>
      </c>
      <c r="CH34" s="139"/>
      <c r="CI34" s="139"/>
      <c r="CJ34" s="139"/>
      <c r="CK34" s="139"/>
      <c r="CL34" s="71" t="s">
        <v>38</v>
      </c>
      <c r="CM34" s="89">
        <v>18.5</v>
      </c>
      <c r="CN34" s="68">
        <f t="shared" si="5"/>
        <v>0</v>
      </c>
      <c r="CO34" s="23"/>
      <c r="CP34" s="43"/>
      <c r="CQ34" s="200"/>
      <c r="CR34" s="200"/>
      <c r="CS34" s="200"/>
      <c r="CT34" s="200"/>
      <c r="CU34" s="200"/>
      <c r="CV34" s="63"/>
      <c r="CW34" s="64"/>
      <c r="CX34" s="82"/>
      <c r="DF34" s="153"/>
      <c r="DG34" s="153"/>
      <c r="DH34" s="209"/>
      <c r="DI34" s="209"/>
    </row>
    <row r="35" spans="1:113" ht="23.1" customHeight="1" thickBo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39"/>
      <c r="CG35" s="139" t="s">
        <v>40</v>
      </c>
      <c r="CH35" s="139"/>
      <c r="CI35" s="139"/>
      <c r="CJ35" s="139"/>
      <c r="CK35" s="139"/>
      <c r="CL35" s="71" t="s">
        <v>41</v>
      </c>
      <c r="CM35" s="89">
        <v>45</v>
      </c>
      <c r="CN35" s="68">
        <f t="shared" si="5"/>
        <v>0</v>
      </c>
      <c r="CO35" s="23"/>
      <c r="CP35" s="43"/>
      <c r="CQ35" s="200"/>
      <c r="CR35" s="200"/>
      <c r="CS35" s="200"/>
      <c r="CT35" s="200"/>
      <c r="CU35" s="200"/>
      <c r="CV35" s="63"/>
      <c r="CW35" s="64"/>
      <c r="CX35" s="82"/>
      <c r="CZ35" s="13"/>
      <c r="DF35" s="153"/>
      <c r="DG35" s="153"/>
      <c r="DH35" s="44"/>
      <c r="DI35" s="44"/>
    </row>
    <row r="36" spans="1:113" ht="23.1" customHeight="1" thickBo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39"/>
      <c r="CG36" s="139"/>
      <c r="CH36" s="139"/>
      <c r="CI36" s="139"/>
      <c r="CJ36" s="139"/>
      <c r="CK36" s="139"/>
      <c r="CL36" s="71"/>
      <c r="CM36" s="72"/>
      <c r="CN36" s="77"/>
      <c r="CO36" s="23"/>
      <c r="CP36" s="43"/>
      <c r="CQ36" s="200"/>
      <c r="CR36" s="200"/>
      <c r="CS36" s="200"/>
      <c r="CT36" s="200"/>
      <c r="CU36" s="200"/>
      <c r="CV36" s="63"/>
      <c r="CW36" s="64"/>
      <c r="CX36" s="82"/>
      <c r="CZ36" s="13"/>
      <c r="DF36" s="153"/>
      <c r="DG36" s="153"/>
      <c r="DH36" s="44"/>
      <c r="DI36" s="44"/>
    </row>
    <row r="37" spans="1:113" ht="23.1" customHeight="1" thickBot="1"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40"/>
      <c r="CG37" s="139"/>
      <c r="CH37" s="139"/>
      <c r="CI37" s="139"/>
      <c r="CJ37" s="139"/>
      <c r="CK37" s="139"/>
      <c r="CL37" s="71"/>
      <c r="CM37" s="72"/>
      <c r="CN37" s="77"/>
      <c r="CO37" s="23"/>
      <c r="CP37" s="24"/>
      <c r="CQ37" s="24"/>
      <c r="CR37" s="24"/>
      <c r="CS37" s="24"/>
      <c r="CT37" s="24"/>
      <c r="CU37" s="24"/>
      <c r="CV37" s="56"/>
      <c r="CW37" s="56"/>
      <c r="CX37" s="57"/>
      <c r="CZ37" s="13"/>
      <c r="DF37" s="153"/>
      <c r="DG37" s="153"/>
      <c r="DH37" s="44"/>
      <c r="DI37" s="44"/>
    </row>
    <row r="38" spans="1:113" ht="23.1" customHeight="1" thickBot="1"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40"/>
      <c r="CG38" s="139"/>
      <c r="CH38" s="139"/>
      <c r="CI38" s="139"/>
      <c r="CJ38" s="139"/>
      <c r="CK38" s="139"/>
      <c r="CL38" s="71"/>
      <c r="CM38" s="72"/>
      <c r="CN38" s="77"/>
      <c r="CO38" s="23"/>
      <c r="CP38" s="181" t="s">
        <v>76</v>
      </c>
      <c r="CQ38" s="181"/>
      <c r="CR38" s="181"/>
      <c r="CS38" s="181"/>
      <c r="CT38" s="199">
        <f>SUM(CN4+CN5+CN6+CN7+CN8+CN9 +DA11+CF25+CN11+CN12+CN13+CN15+CN14+CN16+CN17+CN18+CN19+CN20+CN21+CN22+CN23+CN24+CN27+CN28+CN29+CN30+CN31+CN32+CN33+CN34+CN35+CN36+CX5+CX6+CX7+CX8+CX9+CX10+CX12+CX13+CX14+CX15+CX16+CX17+CX18+CX19+CX20+CX21+CX22+CX23+CX24+CX25+CX11+CX26)</f>
        <v>0</v>
      </c>
      <c r="CU38" s="199"/>
      <c r="CV38" s="181" t="s">
        <v>77</v>
      </c>
      <c r="CW38" s="181"/>
      <c r="CX38" s="77">
        <f>SUM(CT38+CT39)*0.2</f>
        <v>0</v>
      </c>
      <c r="CZ38" s="13"/>
      <c r="DA38" s="13"/>
      <c r="DB38" s="13"/>
      <c r="DC38" s="13"/>
      <c r="DD38" s="13"/>
      <c r="DE38" s="13"/>
      <c r="DF38" s="153"/>
      <c r="DG38" s="153"/>
      <c r="DH38" s="44"/>
      <c r="DI38" s="44"/>
    </row>
    <row r="39" spans="1:113" ht="23.1" customHeight="1" thickBot="1"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40"/>
      <c r="CG39" s="139"/>
      <c r="CH39" s="139"/>
      <c r="CI39" s="139"/>
      <c r="CJ39" s="139"/>
      <c r="CK39" s="139"/>
      <c r="CL39" s="71"/>
      <c r="CM39" s="72"/>
      <c r="CN39" s="77"/>
      <c r="CO39" s="23"/>
      <c r="CP39" s="178" t="s">
        <v>80</v>
      </c>
      <c r="CQ39" s="178"/>
      <c r="CR39" s="178"/>
      <c r="CS39" s="178"/>
      <c r="CT39" s="179">
        <v>0</v>
      </c>
      <c r="CU39" s="179"/>
      <c r="CV39" s="180" t="s">
        <v>8</v>
      </c>
      <c r="CW39" s="180"/>
      <c r="CX39" s="121">
        <f>SUM(CT38+CX38+CT39)</f>
        <v>0</v>
      </c>
      <c r="CZ39" s="13"/>
      <c r="DA39" s="13"/>
      <c r="DB39" s="13"/>
      <c r="DC39" s="13"/>
      <c r="DD39" s="13"/>
      <c r="DE39" s="13"/>
      <c r="DF39" s="153"/>
      <c r="DG39" s="153"/>
      <c r="DH39" s="44"/>
      <c r="DI39" s="44"/>
    </row>
    <row r="40" spans="1:113" ht="24"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38"/>
      <c r="CG40" s="13"/>
      <c r="CH40" s="13"/>
      <c r="CI40" s="13"/>
      <c r="CJ40" s="13"/>
      <c r="CK40" s="13"/>
      <c r="CL40" s="4"/>
      <c r="CM40" s="19"/>
      <c r="CN40" s="20"/>
      <c r="CO40" s="23"/>
      <c r="CP40" s="24"/>
      <c r="CQ40" s="24"/>
      <c r="CR40" s="24"/>
      <c r="CS40" s="24"/>
      <c r="CT40" s="24"/>
      <c r="CU40" s="24"/>
      <c r="CV40" s="123"/>
      <c r="CW40" s="123"/>
      <c r="CX40" s="20"/>
      <c r="CZ40" s="13"/>
      <c r="DA40" s="13"/>
      <c r="DB40" s="13"/>
      <c r="DC40" s="13"/>
      <c r="DD40" s="13"/>
      <c r="DE40" s="13"/>
    </row>
    <row r="41" spans="1:113"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47" t="s">
        <v>265</v>
      </c>
      <c r="CG41" s="147"/>
      <c r="CH41" s="147"/>
      <c r="CI41" s="147"/>
      <c r="CJ41" s="147"/>
      <c r="CK41" s="147"/>
      <c r="CL41" s="147"/>
      <c r="CM41" s="147"/>
      <c r="CN41" s="147"/>
      <c r="CO41" s="147"/>
      <c r="CP41" s="147"/>
      <c r="CQ41" s="147"/>
      <c r="CR41" s="147"/>
      <c r="CS41" s="147"/>
      <c r="CT41" s="147"/>
      <c r="CU41" s="147"/>
      <c r="CV41" s="147"/>
      <c r="CW41" s="147"/>
      <c r="CX41" s="147"/>
      <c r="CZ41" s="13"/>
      <c r="DA41" s="13"/>
      <c r="DB41" s="13"/>
      <c r="DC41" s="13"/>
      <c r="DD41" s="13"/>
      <c r="DE41" s="13"/>
    </row>
    <row r="42" spans="1:113" ht="23.1"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9"/>
      <c r="CF42" s="147"/>
      <c r="CG42" s="147"/>
      <c r="CH42" s="147"/>
      <c r="CI42" s="147"/>
      <c r="CJ42" s="147"/>
      <c r="CK42" s="147"/>
      <c r="CL42" s="147"/>
      <c r="CM42" s="147"/>
      <c r="CN42" s="147"/>
      <c r="CO42" s="147"/>
      <c r="CP42" s="147"/>
      <c r="CQ42" s="147"/>
      <c r="CR42" s="147"/>
      <c r="CS42" s="147"/>
      <c r="CT42" s="147"/>
      <c r="CU42" s="147"/>
      <c r="CV42" s="147"/>
      <c r="CW42" s="147"/>
      <c r="CX42" s="147"/>
      <c r="CZ42" s="13"/>
      <c r="DA42" s="13"/>
      <c r="DB42" s="13"/>
      <c r="DC42" s="13"/>
      <c r="DD42" s="13"/>
      <c r="DE42" s="13"/>
    </row>
    <row r="43" spans="1:113"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48" t="s">
        <v>277</v>
      </c>
      <c r="CG43" s="148"/>
      <c r="CH43" s="148"/>
      <c r="CI43" s="148"/>
      <c r="CJ43" s="148"/>
      <c r="CK43" s="148"/>
      <c r="CL43" s="148"/>
      <c r="CM43" s="148"/>
      <c r="CN43" s="148"/>
      <c r="CO43" s="148"/>
      <c r="CP43" s="148"/>
      <c r="CQ43" s="148"/>
      <c r="CR43" s="148"/>
      <c r="CS43" s="148"/>
      <c r="CT43" s="148"/>
      <c r="CU43" s="148"/>
      <c r="CV43" s="148"/>
      <c r="CW43" s="148"/>
      <c r="CX43" s="148"/>
      <c r="CZ43" s="13"/>
      <c r="DA43" s="13"/>
      <c r="DB43" s="13"/>
      <c r="DC43" s="13"/>
      <c r="DD43" s="13"/>
      <c r="DE43" s="13"/>
    </row>
    <row r="44" spans="1:113" ht="22.5" customHeight="1" x14ac:dyDescent="0.25">
      <c r="CF44" s="148"/>
      <c r="CG44" s="148"/>
      <c r="CH44" s="148"/>
      <c r="CI44" s="148"/>
      <c r="CJ44" s="148"/>
      <c r="CK44" s="148"/>
      <c r="CL44" s="148"/>
      <c r="CM44" s="148"/>
      <c r="CN44" s="148"/>
      <c r="CO44" s="148"/>
      <c r="CP44" s="148"/>
      <c r="CQ44" s="148"/>
      <c r="CR44" s="148"/>
      <c r="CS44" s="148"/>
      <c r="CT44" s="148"/>
      <c r="CU44" s="148"/>
      <c r="CV44" s="148"/>
      <c r="CW44" s="148"/>
      <c r="CX44" s="148"/>
      <c r="CZ44" s="13"/>
      <c r="DA44" s="13"/>
      <c r="DB44" s="13"/>
      <c r="DC44" s="13"/>
      <c r="DD44" s="13"/>
      <c r="DE44" s="13"/>
    </row>
    <row r="45" spans="1:113" ht="23.1" customHeight="1" x14ac:dyDescent="0.25">
      <c r="CF45" s="152" t="s">
        <v>285</v>
      </c>
      <c r="CG45" s="152"/>
      <c r="CH45" s="152"/>
      <c r="CI45" s="152" t="s">
        <v>286</v>
      </c>
      <c r="CJ45" s="152"/>
      <c r="CK45" s="152"/>
      <c r="CL45" s="152" t="s">
        <v>287</v>
      </c>
      <c r="CM45" s="152"/>
      <c r="CN45" s="152" t="s">
        <v>288</v>
      </c>
      <c r="CO45" s="152"/>
      <c r="CP45" s="152"/>
      <c r="CQ45" s="152" t="s">
        <v>289</v>
      </c>
      <c r="CR45" s="152"/>
      <c r="CS45" s="152"/>
      <c r="CT45" s="152" t="s">
        <v>290</v>
      </c>
      <c r="CU45" s="152"/>
      <c r="CV45" s="152"/>
      <c r="CW45" s="152" t="s">
        <v>291</v>
      </c>
      <c r="CX45" s="152"/>
      <c r="DD45" s="13"/>
      <c r="DE45" s="13"/>
      <c r="DF45" s="13"/>
    </row>
    <row r="46" spans="1:113" ht="23.1" customHeight="1" x14ac:dyDescent="0.25">
      <c r="CF46" s="150" t="s">
        <v>81</v>
      </c>
      <c r="CG46" s="150"/>
      <c r="CH46" s="150"/>
      <c r="CI46" s="151" t="s">
        <v>82</v>
      </c>
      <c r="CJ46" s="151"/>
      <c r="CK46" s="151"/>
      <c r="CL46" s="134"/>
      <c r="CM46" s="134"/>
      <c r="CN46" s="134"/>
      <c r="CO46" s="134"/>
      <c r="CP46" s="132" t="s">
        <v>157</v>
      </c>
      <c r="CQ46" s="132"/>
      <c r="CR46" s="132"/>
      <c r="CS46" s="132"/>
      <c r="CT46" s="132"/>
      <c r="CU46" s="136"/>
      <c r="CV46" s="136"/>
      <c r="CW46" s="136"/>
      <c r="CX46" s="136"/>
      <c r="DD46" s="13"/>
      <c r="DE46" s="13"/>
      <c r="DF46" s="13"/>
    </row>
    <row r="47" spans="1:113" ht="22.5" customHeight="1" x14ac:dyDescent="0.25">
      <c r="CF47" s="132" t="s">
        <v>84</v>
      </c>
      <c r="CG47" s="132"/>
      <c r="CH47" s="132"/>
      <c r="CI47" s="132"/>
      <c r="CJ47" s="132"/>
      <c r="CK47" s="132"/>
      <c r="CL47" s="50"/>
      <c r="CM47" s="50"/>
      <c r="CN47" s="50"/>
      <c r="CO47" s="50"/>
      <c r="CP47" s="51"/>
      <c r="CQ47" s="51"/>
      <c r="CR47" s="27"/>
      <c r="CS47" s="27"/>
      <c r="CT47" s="27"/>
      <c r="CU47" s="27"/>
      <c r="CV47" s="27"/>
      <c r="CW47" s="27"/>
      <c r="CX47" s="27"/>
      <c r="DD47" s="13"/>
      <c r="DE47" s="13"/>
      <c r="DF47" s="13"/>
    </row>
    <row r="48" spans="1:113" ht="23.1" customHeight="1" x14ac:dyDescent="0.25">
      <c r="CF48" s="132" t="s">
        <v>85</v>
      </c>
      <c r="CG48" s="132"/>
      <c r="CH48" s="132"/>
      <c r="CI48" s="132"/>
      <c r="CJ48" s="132"/>
      <c r="CK48" s="132"/>
      <c r="CL48" s="134"/>
      <c r="CM48" s="134"/>
      <c r="CN48" s="134"/>
      <c r="CO48" s="134"/>
      <c r="CP48" s="134"/>
      <c r="CQ48" s="134"/>
      <c r="CR48" s="134"/>
      <c r="CS48" s="134"/>
      <c r="CT48" s="134"/>
      <c r="CU48" s="134"/>
      <c r="CV48" s="134"/>
      <c r="CW48" s="134"/>
      <c r="CX48" s="134"/>
      <c r="DD48" s="13"/>
      <c r="DE48" s="13"/>
      <c r="DF48" s="13"/>
    </row>
    <row r="49" spans="84:112" ht="23.1" customHeight="1" x14ac:dyDescent="0.25">
      <c r="CF49" s="30"/>
      <c r="CG49" s="30"/>
      <c r="CH49" s="30"/>
      <c r="CI49" s="30"/>
      <c r="CJ49" s="30"/>
      <c r="CK49" s="30"/>
      <c r="CL49" s="134"/>
      <c r="CM49" s="134"/>
      <c r="CN49" s="134"/>
      <c r="CO49" s="134"/>
      <c r="CP49" s="132" t="s">
        <v>86</v>
      </c>
      <c r="CQ49" s="132"/>
      <c r="CR49" s="132"/>
      <c r="CS49" s="132"/>
      <c r="CT49" s="132"/>
      <c r="CU49" s="138"/>
      <c r="CV49" s="138"/>
      <c r="CW49" s="138"/>
      <c r="CX49" s="138"/>
      <c r="DD49" s="13"/>
      <c r="DE49" s="13"/>
      <c r="DF49" s="13"/>
      <c r="DG49" s="13"/>
      <c r="DH49" s="13"/>
    </row>
    <row r="50" spans="84:112" ht="23.1" customHeight="1" x14ac:dyDescent="0.25">
      <c r="CF50" s="132" t="s">
        <v>87</v>
      </c>
      <c r="CG50" s="132"/>
      <c r="CH50" s="132"/>
      <c r="CI50" s="132"/>
      <c r="CJ50" s="132"/>
      <c r="CK50" s="132"/>
      <c r="CL50" s="136"/>
      <c r="CM50" s="136"/>
      <c r="CN50" s="136"/>
      <c r="CO50" s="136"/>
      <c r="CP50" s="132" t="s">
        <v>88</v>
      </c>
      <c r="CQ50" s="132"/>
      <c r="CR50" s="132"/>
      <c r="CS50" s="132"/>
      <c r="CT50" s="132"/>
      <c r="CU50" s="136"/>
      <c r="CV50" s="136"/>
      <c r="CW50" s="136"/>
      <c r="CX50" s="136"/>
    </row>
    <row r="51" spans="84:112" ht="24.75" customHeight="1" x14ac:dyDescent="0.25">
      <c r="CF51" s="132" t="s">
        <v>89</v>
      </c>
      <c r="CG51" s="132"/>
      <c r="CH51" s="132"/>
      <c r="CI51" s="132"/>
      <c r="CJ51" s="132"/>
      <c r="CK51" s="132"/>
      <c r="CL51" s="133"/>
      <c r="CM51" s="133"/>
      <c r="CN51" s="133"/>
      <c r="CO51" s="133"/>
      <c r="CP51" s="133"/>
      <c r="CQ51" s="133"/>
      <c r="CR51" s="133"/>
      <c r="CS51" s="133"/>
      <c r="CT51" s="133"/>
      <c r="CU51" s="133"/>
      <c r="CV51" s="133"/>
      <c r="CW51" s="133"/>
      <c r="CX51" s="133"/>
    </row>
    <row r="52" spans="84:112" ht="17.25" customHeight="1" x14ac:dyDescent="0.25">
      <c r="CF52" s="30"/>
      <c r="CG52" s="30"/>
      <c r="CH52" s="30"/>
      <c r="CI52" s="30"/>
      <c r="CJ52" s="30"/>
      <c r="CK52" s="30"/>
      <c r="CL52" s="30"/>
      <c r="CM52" s="30"/>
      <c r="CN52" s="30"/>
      <c r="CO52" s="27"/>
      <c r="CP52" s="30"/>
      <c r="CQ52" s="30"/>
      <c r="CR52" s="30"/>
      <c r="CS52" s="30"/>
      <c r="CT52" s="30"/>
      <c r="CU52" s="30"/>
      <c r="CV52" s="30"/>
      <c r="CW52" s="30"/>
      <c r="CX52" s="30"/>
    </row>
    <row r="53" spans="84:112" ht="24.75" customHeight="1" x14ac:dyDescent="0.25">
      <c r="CF53" s="135" t="s">
        <v>90</v>
      </c>
      <c r="CG53" s="135"/>
      <c r="CH53" s="135"/>
      <c r="CI53" s="132" t="s">
        <v>91</v>
      </c>
      <c r="CJ53" s="132"/>
      <c r="CK53" s="132"/>
      <c r="CL53" s="134"/>
      <c r="CM53" s="134"/>
      <c r="CN53" s="134"/>
      <c r="CO53" s="134"/>
      <c r="CP53" s="132" t="s">
        <v>92</v>
      </c>
      <c r="CQ53" s="132"/>
      <c r="CR53" s="132"/>
      <c r="CS53" s="132"/>
      <c r="CT53" s="132"/>
      <c r="CU53" s="136"/>
      <c r="CV53" s="136"/>
      <c r="CW53" s="136"/>
      <c r="CX53" s="136"/>
    </row>
    <row r="54" spans="84:112" ht="24.75" customHeight="1" x14ac:dyDescent="0.25">
      <c r="CF54" s="132" t="s">
        <v>93</v>
      </c>
      <c r="CG54" s="132"/>
      <c r="CH54" s="132"/>
      <c r="CI54" s="132"/>
      <c r="CJ54" s="132"/>
      <c r="CK54" s="132"/>
      <c r="CL54" s="134"/>
      <c r="CM54" s="134"/>
      <c r="CN54" s="134"/>
      <c r="CO54" s="134"/>
      <c r="CP54" s="134"/>
      <c r="CQ54" s="134"/>
      <c r="CR54" s="134"/>
      <c r="CS54" s="134"/>
      <c r="CT54" s="134"/>
      <c r="CU54" s="134"/>
      <c r="CV54" s="134"/>
      <c r="CW54" s="134"/>
      <c r="CX54" s="134"/>
    </row>
    <row r="55" spans="84:112" ht="24.9" customHeight="1" x14ac:dyDescent="0.25">
      <c r="CF55" s="30"/>
      <c r="CG55" s="30"/>
      <c r="CH55" s="30"/>
      <c r="CI55" s="30"/>
      <c r="CJ55" s="30"/>
      <c r="CK55" s="30"/>
      <c r="CL55" s="134"/>
      <c r="CM55" s="134"/>
      <c r="CN55" s="134"/>
      <c r="CO55" s="134"/>
      <c r="CP55" s="132" t="s">
        <v>86</v>
      </c>
      <c r="CQ55" s="132"/>
      <c r="CR55" s="132"/>
      <c r="CS55" s="132"/>
      <c r="CT55" s="132"/>
      <c r="CU55" s="134"/>
      <c r="CV55" s="134"/>
      <c r="CW55" s="134"/>
      <c r="CX55" s="134"/>
    </row>
    <row r="56" spans="84:112" ht="19.5" customHeight="1" x14ac:dyDescent="0.3">
      <c r="CF56" s="25"/>
      <c r="CG56" s="25"/>
      <c r="CH56" s="25"/>
      <c r="CI56" s="25"/>
      <c r="CJ56" s="25"/>
      <c r="CK56" s="25"/>
      <c r="CL56" s="176"/>
      <c r="CM56" s="176"/>
      <c r="CN56" s="176"/>
      <c r="CO56" s="176"/>
      <c r="CP56" s="25"/>
      <c r="CQ56" s="25"/>
      <c r="CR56" s="25"/>
      <c r="CS56" s="25"/>
      <c r="CT56" s="25"/>
      <c r="CU56" s="25"/>
      <c r="CV56" s="25"/>
      <c r="CW56" s="25"/>
      <c r="CX56" s="25"/>
    </row>
    <row r="57" spans="84:112" ht="24.9" customHeight="1" x14ac:dyDescent="0.25">
      <c r="CF57" s="177" t="s">
        <v>279</v>
      </c>
      <c r="CG57" s="177"/>
      <c r="CH57" s="177"/>
      <c r="CI57" s="177"/>
      <c r="CJ57" s="177"/>
      <c r="CK57" s="177"/>
      <c r="CL57" s="177"/>
      <c r="CM57" s="177"/>
      <c r="CN57" s="177"/>
      <c r="CO57" s="177"/>
      <c r="CP57" s="177"/>
      <c r="CQ57" s="177"/>
      <c r="CR57" s="177"/>
      <c r="CS57" s="177"/>
      <c r="CT57" s="177"/>
      <c r="CU57" s="177"/>
      <c r="CV57" s="177"/>
      <c r="CW57" s="177"/>
      <c r="CX57" s="177"/>
    </row>
    <row r="58" spans="84:112" ht="18.75" customHeight="1" x14ac:dyDescent="0.25">
      <c r="CF58" s="60"/>
      <c r="CG58" s="60"/>
      <c r="CH58" s="60"/>
      <c r="CI58" s="60"/>
      <c r="CJ58" s="60"/>
      <c r="CK58" s="60"/>
      <c r="CL58" s="60"/>
      <c r="CM58" s="60"/>
      <c r="CN58" s="60"/>
      <c r="CO58" s="60"/>
      <c r="CP58" s="60"/>
      <c r="CQ58" s="60"/>
      <c r="CR58" s="60"/>
      <c r="CS58" s="60"/>
      <c r="CT58" s="60"/>
      <c r="CU58" s="60"/>
      <c r="CV58" s="60"/>
      <c r="CW58" s="60"/>
      <c r="CX58" s="60"/>
    </row>
    <row r="59" spans="84:112" ht="24.9" customHeight="1" x14ac:dyDescent="0.25">
      <c r="CF59" s="125" t="s">
        <v>1</v>
      </c>
      <c r="CG59" s="125"/>
      <c r="CH59" s="125"/>
      <c r="CI59" s="125"/>
      <c r="CJ59" s="125"/>
      <c r="CK59" s="125"/>
      <c r="CL59" s="125"/>
      <c r="CM59" s="125"/>
      <c r="CN59" s="125"/>
      <c r="CO59" s="125"/>
      <c r="CP59" s="125"/>
      <c r="CQ59" s="125"/>
      <c r="CR59" s="125"/>
      <c r="CS59" s="125"/>
      <c r="CT59" s="125"/>
      <c r="CU59" s="125"/>
      <c r="CV59" s="125"/>
      <c r="CW59" s="125"/>
      <c r="CX59" s="125"/>
    </row>
    <row r="60" spans="84:112" ht="24.9" customHeight="1" x14ac:dyDescent="0.25">
      <c r="CF60" s="175" t="s">
        <v>262</v>
      </c>
      <c r="CG60" s="125"/>
      <c r="CH60" s="125"/>
      <c r="CI60" s="125"/>
      <c r="CJ60" s="125"/>
      <c r="CK60" s="125"/>
      <c r="CL60" s="125"/>
      <c r="CM60" s="125"/>
      <c r="CN60" s="125"/>
      <c r="CO60" s="125"/>
      <c r="CP60" s="125"/>
      <c r="CQ60" s="125"/>
      <c r="CR60" s="125"/>
      <c r="CS60" s="125"/>
      <c r="CT60" s="125"/>
      <c r="CU60" s="125"/>
      <c r="CV60" s="125"/>
      <c r="CW60" s="125"/>
      <c r="CX60" s="125"/>
    </row>
    <row r="61" spans="84:112" ht="24.9" customHeight="1" x14ac:dyDescent="0.25">
      <c r="CF61" s="126"/>
      <c r="CG61" s="126"/>
      <c r="CH61" s="126"/>
      <c r="CI61" s="126"/>
      <c r="CJ61" s="126"/>
      <c r="CK61" s="126"/>
      <c r="CL61" s="126"/>
      <c r="CM61" s="126"/>
      <c r="CN61" s="126"/>
      <c r="CO61" s="126"/>
      <c r="CP61" s="126"/>
      <c r="CQ61" s="126"/>
      <c r="CR61" s="126"/>
      <c r="CS61" s="126"/>
      <c r="CT61" s="126"/>
      <c r="CU61" s="126"/>
      <c r="CV61" s="126"/>
      <c r="CW61" s="126"/>
      <c r="CX61" s="126"/>
    </row>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sheetData>
  <sheetProtection selectLockedCells="1" selectUnlockedCells="1"/>
  <mergeCells count="143">
    <mergeCell ref="CF61:CX61"/>
    <mergeCell ref="CF1:CW1"/>
    <mergeCell ref="CF2:CX2"/>
    <mergeCell ref="CG3:CK3"/>
    <mergeCell ref="CQ3:CU3"/>
    <mergeCell ref="CG4:CK4"/>
    <mergeCell ref="CP4:CX4"/>
    <mergeCell ref="CG5:CK5"/>
    <mergeCell ref="CQ5:CU5"/>
    <mergeCell ref="CG6:CK6"/>
    <mergeCell ref="CQ6:CU6"/>
    <mergeCell ref="CG8:CK8"/>
    <mergeCell ref="CQ8:CU8"/>
    <mergeCell ref="CG7:CK7"/>
    <mergeCell ref="CQ7:CU7"/>
    <mergeCell ref="CF10:CN10"/>
    <mergeCell ref="CQ10:CU10"/>
    <mergeCell ref="CG9:CK9"/>
    <mergeCell ref="CG11:CK11"/>
    <mergeCell ref="CQ9:CU9"/>
    <mergeCell ref="CQ11:CU11"/>
    <mergeCell ref="CG14:CK14"/>
    <mergeCell ref="CQ14:CU14"/>
    <mergeCell ref="CG12:CK12"/>
    <mergeCell ref="CG13:CK13"/>
    <mergeCell ref="CQ13:CU13"/>
    <mergeCell ref="CG15:CK15"/>
    <mergeCell ref="CQ15:CU15"/>
    <mergeCell ref="CG16:CK16"/>
    <mergeCell ref="CQ16:CU16"/>
    <mergeCell ref="CG17:CK17"/>
    <mergeCell ref="CQ17:CU17"/>
    <mergeCell ref="CQ12:CU12"/>
    <mergeCell ref="CG18:CK18"/>
    <mergeCell ref="CQ18:CU18"/>
    <mergeCell ref="CG19:CK19"/>
    <mergeCell ref="CQ19:CU19"/>
    <mergeCell ref="CG20:CK20"/>
    <mergeCell ref="CQ20:CU20"/>
    <mergeCell ref="CG21:CK21"/>
    <mergeCell ref="CQ21:CU21"/>
    <mergeCell ref="CG22:CK22"/>
    <mergeCell ref="CQ22:CU22"/>
    <mergeCell ref="CG23:CK23"/>
    <mergeCell ref="CQ23:CU23"/>
    <mergeCell ref="DF26:DG26"/>
    <mergeCell ref="CG24:CK24"/>
    <mergeCell ref="CQ24:CU24"/>
    <mergeCell ref="CF25:CN25"/>
    <mergeCell ref="CQ25:CU25"/>
    <mergeCell ref="CQ28:CU28"/>
    <mergeCell ref="DF28:DG28"/>
    <mergeCell ref="DH26:DI26"/>
    <mergeCell ref="CG27:CK27"/>
    <mergeCell ref="CQ27:CU27"/>
    <mergeCell ref="DF27:DG27"/>
    <mergeCell ref="DH27:DI27"/>
    <mergeCell ref="CG26:CK26"/>
    <mergeCell ref="CQ26:CU26"/>
    <mergeCell ref="DH28:DI28"/>
    <mergeCell ref="CG29:CK29"/>
    <mergeCell ref="CQ29:CU29"/>
    <mergeCell ref="DF29:DG30"/>
    <mergeCell ref="DH29:DI29"/>
    <mergeCell ref="CG30:CK30"/>
    <mergeCell ref="CQ30:CU30"/>
    <mergeCell ref="DH30:DI30"/>
    <mergeCell ref="CG28:CK28"/>
    <mergeCell ref="DH31:DI31"/>
    <mergeCell ref="CG32:CK32"/>
    <mergeCell ref="CQ32:CU32"/>
    <mergeCell ref="DF32:DG32"/>
    <mergeCell ref="DH32:DI32"/>
    <mergeCell ref="CG31:CK31"/>
    <mergeCell ref="CQ31:CU31"/>
    <mergeCell ref="DF31:DG31"/>
    <mergeCell ref="DH33:DI33"/>
    <mergeCell ref="CG34:CK34"/>
    <mergeCell ref="CQ34:CU34"/>
    <mergeCell ref="DF34:DG34"/>
    <mergeCell ref="DH34:DI34"/>
    <mergeCell ref="CG33:CK33"/>
    <mergeCell ref="CQ33:CU33"/>
    <mergeCell ref="DF33:DG33"/>
    <mergeCell ref="CG35:CK35"/>
    <mergeCell ref="CQ35:CU35"/>
    <mergeCell ref="DF35:DG35"/>
    <mergeCell ref="CG36:CK36"/>
    <mergeCell ref="CQ36:CU36"/>
    <mergeCell ref="DF36:DG36"/>
    <mergeCell ref="CG37:CK37"/>
    <mergeCell ref="DF37:DG37"/>
    <mergeCell ref="CG38:CK38"/>
    <mergeCell ref="CP38:CS38"/>
    <mergeCell ref="CT38:CU38"/>
    <mergeCell ref="CV38:CW38"/>
    <mergeCell ref="DF38:DG38"/>
    <mergeCell ref="CG39:CK39"/>
    <mergeCell ref="CP39:CS39"/>
    <mergeCell ref="CT39:CU39"/>
    <mergeCell ref="CV39:CW39"/>
    <mergeCell ref="DF39:DG39"/>
    <mergeCell ref="CV40:CW40"/>
    <mergeCell ref="CF41:CX42"/>
    <mergeCell ref="CF43:CX44"/>
    <mergeCell ref="CF46:CH46"/>
    <mergeCell ref="CI46:CK46"/>
    <mergeCell ref="CL46:CO46"/>
    <mergeCell ref="CP46:CT46"/>
    <mergeCell ref="CU46:CX46"/>
    <mergeCell ref="CF45:CH45"/>
    <mergeCell ref="CI45:CK45"/>
    <mergeCell ref="CL45:CM45"/>
    <mergeCell ref="CN45:CP45"/>
    <mergeCell ref="CQ45:CS45"/>
    <mergeCell ref="CT45:CV45"/>
    <mergeCell ref="CW45:CX45"/>
    <mergeCell ref="CF47:CK47"/>
    <mergeCell ref="CF48:CK48"/>
    <mergeCell ref="CL48:CX48"/>
    <mergeCell ref="CL49:CO49"/>
    <mergeCell ref="CP49:CT49"/>
    <mergeCell ref="CU49:CX49"/>
    <mergeCell ref="CF50:CK50"/>
    <mergeCell ref="CL50:CO50"/>
    <mergeCell ref="CP50:CT50"/>
    <mergeCell ref="CU50:CX50"/>
    <mergeCell ref="CF60:CX60"/>
    <mergeCell ref="CL55:CO55"/>
    <mergeCell ref="CP55:CT55"/>
    <mergeCell ref="CU55:CX55"/>
    <mergeCell ref="CL56:CO56"/>
    <mergeCell ref="CF59:CX59"/>
    <mergeCell ref="CF57:CX57"/>
    <mergeCell ref="CF51:CK51"/>
    <mergeCell ref="CL51:CX51"/>
    <mergeCell ref="CF53:CH53"/>
    <mergeCell ref="CI53:CK53"/>
    <mergeCell ref="CL53:CO53"/>
    <mergeCell ref="CP53:CT53"/>
    <mergeCell ref="CU53:CX53"/>
    <mergeCell ref="CF54:CK54"/>
    <mergeCell ref="CL54:CX54"/>
  </mergeCells>
  <conditionalFormatting sqref="CF45">
    <cfRule type="expression" dxfId="31" priority="1">
      <formula>$CX$25 &gt;0</formula>
    </cfRule>
  </conditionalFormatting>
  <conditionalFormatting sqref="CN45">
    <cfRule type="expression" dxfId="27" priority="5">
      <formula>$CX$39 &gt;0</formula>
    </cfRule>
  </conditionalFormatting>
  <pageMargins left="1.0159722222222223" right="0.7" top="0.57986111111111116" bottom="0.27986111111111112" header="0.51180555555555551" footer="0.51180555555555551"/>
  <pageSetup paperSize="9" scale="54"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920AF7F1-9224-48C6-9089-2DBD2813FD8E}">
            <xm:f>'Standard Half Round'!$CX$25 &gt;0</xm:f>
            <x14:dxf>
              <font>
                <color theme="1"/>
              </font>
              <fill>
                <patternFill>
                  <bgColor theme="2"/>
                </patternFill>
              </fill>
            </x14:dxf>
          </x14:cfRule>
          <xm:sqref>CF45</xm:sqref>
        </x14:conditionalFormatting>
        <x14:conditionalFormatting xmlns:xm="http://schemas.microsoft.com/office/excel/2006/main">
          <x14:cfRule type="expression" priority="3" id="{8880DD23-8425-47BF-B05C-6F9F6F413508}">
            <xm:f>'Standard Ogee'!$CX$37 &gt;0</xm:f>
            <x14:dxf>
              <font>
                <color theme="1"/>
              </font>
              <fill>
                <patternFill>
                  <bgColor theme="2"/>
                </patternFill>
              </fill>
            </x14:dxf>
          </x14:cfRule>
          <xm:sqref>CI45</xm:sqref>
        </x14:conditionalFormatting>
        <x14:conditionalFormatting xmlns:xm="http://schemas.microsoft.com/office/excel/2006/main">
          <x14:cfRule type="expression" priority="4" id="{82138E35-5646-4C0A-8EAC-72C7AD309901}">
            <xm:f>'Standard Box'!$CX$37 &gt;0</xm:f>
            <x14:dxf>
              <font>
                <color theme="1"/>
              </font>
              <fill>
                <patternFill>
                  <bgColor theme="2"/>
                </patternFill>
              </fill>
            </x14:dxf>
          </x14:cfRule>
          <xm:sqref>CL45</xm:sqref>
        </x14:conditionalFormatting>
        <x14:conditionalFormatting xmlns:xm="http://schemas.microsoft.com/office/excel/2006/main">
          <x14:cfRule type="expression" priority="6" id="{52B0540C-6E77-4C8F-868A-EC5546609F89}">
            <xm:f>'Large Ogee'!$CX$40 &gt;0</xm:f>
            <x14:dxf>
              <font>
                <color theme="1"/>
              </font>
              <fill>
                <patternFill>
                  <bgColor theme="2"/>
                </patternFill>
              </fill>
            </x14:dxf>
          </x14:cfRule>
          <xm:sqref>CQ45</xm:sqref>
        </x14:conditionalFormatting>
        <x14:conditionalFormatting xmlns:xm="http://schemas.microsoft.com/office/excel/2006/main">
          <x14:cfRule type="expression" priority="7" id="{27DA65A8-E468-4AF8-BCCD-591586CC342E}">
            <xm:f>'Large Box'!$CX$39 &gt;0</xm:f>
            <x14:dxf>
              <font>
                <color theme="1"/>
              </font>
              <fill>
                <patternFill>
                  <bgColor theme="2"/>
                </patternFill>
              </fill>
            </x14:dxf>
          </x14:cfRule>
          <xm:sqref>CT45</xm:sqref>
        </x14:conditionalFormatting>
        <x14:conditionalFormatting xmlns:xm="http://schemas.microsoft.com/office/excel/2006/main">
          <x14:cfRule type="expression" priority="8" id="{525AF2EA-1EB7-4E7E-A47D-A3F4D47284A4}">
            <xm:f>'Architectural Features'!$CX$19 &gt;0</xm:f>
            <x14:dxf>
              <font>
                <color theme="1"/>
              </font>
              <fill>
                <patternFill>
                  <bgColor theme="2"/>
                </patternFill>
              </fill>
            </x14:dxf>
          </x14:cfRule>
          <xm:sqref>CW45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K99"/>
  <sheetViews>
    <sheetView view="pageBreakPreview" topLeftCell="CF1" zoomScale="85" zoomScaleNormal="75" zoomScaleSheetLayoutView="85" workbookViewId="0">
      <selection activeCell="CM9" sqref="CM9"/>
    </sheetView>
  </sheetViews>
  <sheetFormatPr defaultColWidth="8.6640625" defaultRowHeight="13.2" x14ac:dyDescent="0.25"/>
  <cols>
    <col min="1" max="83" width="0" style="1" hidden="1" customWidth="1"/>
    <col min="84" max="84" width="5.6640625" style="1" customWidth="1"/>
    <col min="85" max="89" width="7.109375" style="1" customWidth="1"/>
    <col min="90" max="92" width="11.44140625" style="1" customWidth="1"/>
    <col min="93" max="93" width="6.44140625" style="1" customWidth="1"/>
    <col min="94" max="94" width="5.6640625" style="1" customWidth="1"/>
    <col min="95" max="99" width="7" style="1" customWidth="1"/>
    <col min="100" max="102" width="11.44140625" style="1" customWidth="1"/>
    <col min="103" max="16384" width="8.6640625" style="1"/>
  </cols>
  <sheetData>
    <row r="1" spans="1:115" ht="57" customHeight="1" thickBot="1" x14ac:dyDescent="0.3">
      <c r="CF1" s="163" t="s">
        <v>199</v>
      </c>
      <c r="CG1" s="163"/>
      <c r="CH1" s="163"/>
      <c r="CI1" s="163"/>
      <c r="CJ1" s="163"/>
      <c r="CK1" s="163"/>
      <c r="CL1" s="163"/>
      <c r="CM1" s="163"/>
      <c r="CN1" s="163"/>
      <c r="CO1" s="163"/>
      <c r="CP1" s="163"/>
      <c r="CQ1" s="163"/>
      <c r="CR1" s="163"/>
      <c r="CS1" s="163"/>
      <c r="CT1" s="163"/>
      <c r="CU1" s="163"/>
      <c r="CV1" s="163"/>
      <c r="CW1" s="163"/>
      <c r="CX1" s="119" t="s">
        <v>302</v>
      </c>
    </row>
    <row r="2" spans="1:115" ht="19.5" customHeight="1" thickBot="1" x14ac:dyDescent="0.3">
      <c r="CF2" s="123" t="s">
        <v>3</v>
      </c>
      <c r="CG2" s="123"/>
      <c r="CH2" s="123"/>
      <c r="CI2" s="123"/>
      <c r="CJ2" s="123"/>
      <c r="CK2" s="123"/>
      <c r="CL2" s="123"/>
      <c r="CM2" s="123"/>
      <c r="CN2" s="123"/>
      <c r="CO2" s="123"/>
      <c r="CP2" s="123"/>
      <c r="CQ2" s="123"/>
      <c r="CR2" s="123"/>
      <c r="CS2" s="123"/>
      <c r="CT2" s="123"/>
      <c r="CU2" s="123"/>
      <c r="CV2" s="123"/>
      <c r="CW2" s="123"/>
      <c r="CX2" s="123"/>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68" t="s">
        <v>5</v>
      </c>
      <c r="CH3" s="168"/>
      <c r="CI3" s="168"/>
      <c r="CJ3" s="168"/>
      <c r="CK3" s="168"/>
      <c r="CL3" s="12" t="s">
        <v>6</v>
      </c>
      <c r="CM3" s="12" t="s">
        <v>7</v>
      </c>
      <c r="CN3" s="87" t="s">
        <v>8</v>
      </c>
      <c r="CO3" s="87"/>
      <c r="CP3" s="12" t="s">
        <v>4</v>
      </c>
      <c r="CQ3" s="168" t="s">
        <v>5</v>
      </c>
      <c r="CR3" s="168"/>
      <c r="CS3" s="168"/>
      <c r="CT3" s="168"/>
      <c r="CU3" s="168"/>
      <c r="CV3" s="12" t="s">
        <v>6</v>
      </c>
      <c r="CW3" s="12" t="s">
        <v>7</v>
      </c>
      <c r="CX3" s="73" t="s">
        <v>8</v>
      </c>
      <c r="DA3" s="13"/>
      <c r="DB3" s="13"/>
      <c r="DD3" s="13"/>
      <c r="DE3" s="13"/>
      <c r="DG3" s="13"/>
      <c r="DH3" s="13"/>
      <c r="DI3" s="13"/>
      <c r="DJ3" s="13"/>
      <c r="DK3" s="13"/>
    </row>
    <row r="4" spans="1:115" ht="23.1" customHeight="1" thickBot="1" x14ac:dyDescent="0.3">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5"/>
      <c r="CF4" s="39"/>
      <c r="CG4" s="173" t="s">
        <v>283</v>
      </c>
      <c r="CH4" s="173"/>
      <c r="CI4" s="173"/>
      <c r="CJ4" s="173"/>
      <c r="CK4" s="173"/>
      <c r="CL4" s="71" t="s">
        <v>200</v>
      </c>
      <c r="CM4" s="108">
        <v>131</v>
      </c>
      <c r="CN4" s="101">
        <f>SUM(CF4*CM4)</f>
        <v>0</v>
      </c>
      <c r="CO4" s="4"/>
      <c r="CP4" s="222" t="s">
        <v>46</v>
      </c>
      <c r="CQ4" s="223"/>
      <c r="CR4" s="223"/>
      <c r="CS4" s="223"/>
      <c r="CT4" s="223"/>
      <c r="CU4" s="223"/>
      <c r="CV4" s="223"/>
      <c r="CW4" s="224"/>
      <c r="CX4" s="224"/>
    </row>
    <row r="5" spans="1:115" ht="23.1" customHeight="1" thickBot="1" x14ac:dyDescent="0.3">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5"/>
      <c r="CF5" s="39">
        <f>SUM(CF4+CF10+CF11+CF16+CP6+CP7+CP8+CP9+CP13+CP24)</f>
        <v>0</v>
      </c>
      <c r="CG5" s="139" t="s">
        <v>96</v>
      </c>
      <c r="CH5" s="139"/>
      <c r="CI5" s="139"/>
      <c r="CJ5" s="139"/>
      <c r="CK5" s="139"/>
      <c r="CL5" s="71" t="s">
        <v>201</v>
      </c>
      <c r="CM5" s="108">
        <v>17</v>
      </c>
      <c r="CN5" s="68">
        <f>SUM(CF5*CM5)</f>
        <v>0</v>
      </c>
      <c r="CO5" s="13"/>
      <c r="CP5" s="43"/>
      <c r="CQ5" s="200" t="s">
        <v>49</v>
      </c>
      <c r="CR5" s="200"/>
      <c r="CS5" s="200"/>
      <c r="CT5" s="200"/>
      <c r="CU5" s="200"/>
      <c r="CV5" s="75" t="s">
        <v>202</v>
      </c>
      <c r="CW5" s="110">
        <v>45</v>
      </c>
      <c r="CX5" s="76">
        <f t="shared" ref="CX5:CX10" si="0">SUM(CP5*CW5)</f>
        <v>0</v>
      </c>
    </row>
    <row r="6" spans="1:115" ht="23.1" customHeight="1" thickBot="1" x14ac:dyDescent="0.3">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5"/>
      <c r="CF6" s="41" t="s">
        <v>71</v>
      </c>
      <c r="CG6" s="139" t="s">
        <v>143</v>
      </c>
      <c r="CH6" s="139"/>
      <c r="CI6" s="139"/>
      <c r="CJ6" s="139"/>
      <c r="CK6" s="139"/>
      <c r="CL6" s="139"/>
      <c r="CM6" s="139"/>
      <c r="CN6" s="139"/>
      <c r="CO6" s="13"/>
      <c r="CP6" s="43"/>
      <c r="CQ6" s="200" t="s">
        <v>53</v>
      </c>
      <c r="CR6" s="200"/>
      <c r="CS6" s="200"/>
      <c r="CT6" s="200"/>
      <c r="CU6" s="200"/>
      <c r="CV6" s="75" t="s">
        <v>203</v>
      </c>
      <c r="CW6" s="110">
        <v>58</v>
      </c>
      <c r="CX6" s="76">
        <f t="shared" si="0"/>
        <v>0</v>
      </c>
    </row>
    <row r="7" spans="1:115" ht="23.1" customHeight="1" thickBot="1" x14ac:dyDescent="0.3">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5"/>
      <c r="CF7" s="39"/>
      <c r="CG7" s="139" t="s">
        <v>11</v>
      </c>
      <c r="CH7" s="139"/>
      <c r="CI7" s="139"/>
      <c r="CJ7" s="139"/>
      <c r="CK7" s="139"/>
      <c r="CL7" s="71" t="s">
        <v>204</v>
      </c>
      <c r="CM7" s="108">
        <v>20</v>
      </c>
      <c r="CN7" s="77">
        <f>SUM(CF7*CM7)</f>
        <v>0</v>
      </c>
      <c r="CO7" s="13"/>
      <c r="CP7" s="43"/>
      <c r="CQ7" s="200" t="s">
        <v>57</v>
      </c>
      <c r="CR7" s="200"/>
      <c r="CS7" s="200"/>
      <c r="CT7" s="200"/>
      <c r="CU7" s="200"/>
      <c r="CV7" s="75" t="s">
        <v>205</v>
      </c>
      <c r="CW7" s="110">
        <v>58</v>
      </c>
      <c r="CX7" s="76">
        <f t="shared" si="0"/>
        <v>0</v>
      </c>
    </row>
    <row r="8" spans="1:115" ht="23.1" customHeight="1" thickBot="1" x14ac:dyDescent="0.3">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5"/>
      <c r="CF8" s="39"/>
      <c r="CG8" s="139" t="s">
        <v>14</v>
      </c>
      <c r="CH8" s="139"/>
      <c r="CI8" s="139"/>
      <c r="CJ8" s="139"/>
      <c r="CK8" s="139"/>
      <c r="CL8" s="71" t="s">
        <v>206</v>
      </c>
      <c r="CM8" s="108">
        <v>24</v>
      </c>
      <c r="CN8" s="77">
        <f>SUM(CF8*CM8)</f>
        <v>0</v>
      </c>
      <c r="CO8" s="13"/>
      <c r="CP8" s="43"/>
      <c r="CQ8" s="200" t="s">
        <v>61</v>
      </c>
      <c r="CR8" s="200"/>
      <c r="CS8" s="200"/>
      <c r="CT8" s="200"/>
      <c r="CU8" s="200"/>
      <c r="CV8" s="75" t="s">
        <v>207</v>
      </c>
      <c r="CW8" s="110">
        <v>71</v>
      </c>
      <c r="CX8" s="76">
        <f t="shared" si="0"/>
        <v>0</v>
      </c>
    </row>
    <row r="9" spans="1:115" ht="23.1" customHeight="1" thickBot="1" x14ac:dyDescent="0.3">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5"/>
      <c r="CF9" s="39"/>
      <c r="CG9" s="193"/>
      <c r="CH9" s="194"/>
      <c r="CI9" s="194"/>
      <c r="CJ9" s="194"/>
      <c r="CK9" s="195"/>
      <c r="CL9" s="71"/>
      <c r="CM9" s="72"/>
      <c r="CN9" s="77"/>
      <c r="CO9" s="13"/>
      <c r="CP9" s="43"/>
      <c r="CQ9" s="200" t="s">
        <v>64</v>
      </c>
      <c r="CR9" s="200"/>
      <c r="CS9" s="200"/>
      <c r="CT9" s="200"/>
      <c r="CU9" s="200"/>
      <c r="CV9" s="75" t="s">
        <v>208</v>
      </c>
      <c r="CW9" s="110">
        <v>71</v>
      </c>
      <c r="CX9" s="76">
        <f t="shared" si="0"/>
        <v>0</v>
      </c>
    </row>
    <row r="10" spans="1:115" ht="23.1" customHeight="1" thickBot="1" x14ac:dyDescent="0.3">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5"/>
      <c r="CF10" s="39"/>
      <c r="CG10" s="193" t="s">
        <v>22</v>
      </c>
      <c r="CH10" s="194"/>
      <c r="CI10" s="194"/>
      <c r="CJ10" s="194"/>
      <c r="CK10" s="195"/>
      <c r="CL10" s="71" t="s">
        <v>209</v>
      </c>
      <c r="CM10" s="108">
        <v>58</v>
      </c>
      <c r="CN10" s="77">
        <f>SUM(CF10*CM10)</f>
        <v>0</v>
      </c>
      <c r="CO10" s="13"/>
      <c r="CP10" s="21"/>
      <c r="CQ10" s="200" t="s">
        <v>294</v>
      </c>
      <c r="CR10" s="200"/>
      <c r="CS10" s="200"/>
      <c r="CT10" s="200"/>
      <c r="CU10" s="200"/>
      <c r="CV10" s="75" t="s">
        <v>210</v>
      </c>
      <c r="CW10" s="110">
        <v>210</v>
      </c>
      <c r="CX10" s="76">
        <f t="shared" si="0"/>
        <v>0</v>
      </c>
    </row>
    <row r="11" spans="1:115" ht="23.1" customHeight="1" thickBot="1" x14ac:dyDescent="0.3">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5"/>
      <c r="CF11" s="39"/>
      <c r="CG11" s="193" t="s">
        <v>26</v>
      </c>
      <c r="CH11" s="194"/>
      <c r="CI11" s="194"/>
      <c r="CJ11" s="194"/>
      <c r="CK11" s="195"/>
      <c r="CL11" s="71" t="s">
        <v>211</v>
      </c>
      <c r="CM11" s="108">
        <v>58</v>
      </c>
      <c r="CN11" s="77">
        <f>SUM(CF11*CM11)</f>
        <v>0</v>
      </c>
      <c r="CO11" s="13"/>
      <c r="CP11" s="21"/>
      <c r="CQ11" s="160" t="s">
        <v>306</v>
      </c>
      <c r="CR11" s="161"/>
      <c r="CS11" s="161"/>
      <c r="CT11" s="161"/>
      <c r="CU11" s="162"/>
      <c r="CV11" s="75" t="s">
        <v>299</v>
      </c>
      <c r="CW11" s="110">
        <f>SUM(CW10)*1.5</f>
        <v>315</v>
      </c>
      <c r="CX11" s="76">
        <f t="shared" ref="CX11" si="1">SUM(CP11*CW11)</f>
        <v>0</v>
      </c>
    </row>
    <row r="12" spans="1:115" ht="23.1" customHeight="1" thickBot="1" x14ac:dyDescent="0.3">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5"/>
      <c r="CF12" s="39"/>
      <c r="CG12" s="193" t="s">
        <v>103</v>
      </c>
      <c r="CH12" s="194"/>
      <c r="CI12" s="194"/>
      <c r="CJ12" s="194"/>
      <c r="CK12" s="195"/>
      <c r="CL12" s="71" t="s">
        <v>212</v>
      </c>
      <c r="CM12" s="108">
        <v>12</v>
      </c>
      <c r="CN12" s="77">
        <f>SUM(CF12*CM12)</f>
        <v>0</v>
      </c>
      <c r="CO12" s="13"/>
      <c r="CP12" s="43"/>
      <c r="CQ12" s="203" t="s">
        <v>119</v>
      </c>
      <c r="CR12" s="203"/>
      <c r="CS12" s="203"/>
      <c r="CT12" s="203"/>
      <c r="CU12" s="203"/>
      <c r="CV12" s="75" t="s">
        <v>120</v>
      </c>
      <c r="CW12" s="107">
        <v>120</v>
      </c>
      <c r="CX12" s="76">
        <f t="shared" ref="CX12:CX36" si="2">SUM(CP12*CW12)</f>
        <v>0</v>
      </c>
    </row>
    <row r="13" spans="1:115" ht="23.1" customHeight="1" thickBot="1" x14ac:dyDescent="0.3">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5"/>
      <c r="CF13" s="39"/>
      <c r="CG13" s="139" t="s">
        <v>105</v>
      </c>
      <c r="CH13" s="139"/>
      <c r="CI13" s="139"/>
      <c r="CJ13" s="139"/>
      <c r="CK13" s="139"/>
      <c r="CL13" s="71" t="s">
        <v>213</v>
      </c>
      <c r="CM13" s="108">
        <v>12</v>
      </c>
      <c r="CN13" s="77">
        <f>SUM(CF13*CM13)</f>
        <v>0</v>
      </c>
      <c r="CO13" s="13"/>
      <c r="CP13" s="43"/>
      <c r="CQ13" s="200" t="s">
        <v>268</v>
      </c>
      <c r="CR13" s="200"/>
      <c r="CS13" s="200"/>
      <c r="CT13" s="200"/>
      <c r="CU13" s="200"/>
      <c r="CV13" s="75" t="s">
        <v>214</v>
      </c>
      <c r="CW13" s="110">
        <v>41.5</v>
      </c>
      <c r="CX13" s="76">
        <f t="shared" si="2"/>
        <v>0</v>
      </c>
    </row>
    <row r="14" spans="1:115" ht="23.1" customHeight="1" thickBot="1" x14ac:dyDescent="0.3">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5"/>
      <c r="CO14" s="13"/>
      <c r="CP14" s="43"/>
      <c r="CQ14" s="200" t="s">
        <v>108</v>
      </c>
      <c r="CR14" s="200"/>
      <c r="CS14" s="200"/>
      <c r="CT14" s="200"/>
      <c r="CU14" s="200"/>
      <c r="CV14" s="75" t="s">
        <v>109</v>
      </c>
      <c r="CW14" s="104">
        <v>8.5</v>
      </c>
      <c r="CX14" s="76">
        <f t="shared" si="2"/>
        <v>0</v>
      </c>
    </row>
    <row r="15" spans="1:115" ht="23.1" customHeight="1" thickBot="1" x14ac:dyDescent="0.3">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5"/>
      <c r="CF15" s="39"/>
      <c r="CG15" s="173" t="s">
        <v>260</v>
      </c>
      <c r="CH15" s="173"/>
      <c r="CI15" s="173"/>
      <c r="CJ15" s="173"/>
      <c r="CK15" s="173"/>
      <c r="CL15" s="71" t="s">
        <v>36</v>
      </c>
      <c r="CM15" s="108">
        <v>91</v>
      </c>
      <c r="CN15" s="77">
        <f t="shared" ref="CN15:CN28" si="3">SUM(CF15*CM15)</f>
        <v>0</v>
      </c>
      <c r="CO15" s="13"/>
      <c r="CP15" s="43"/>
      <c r="CQ15" s="200" t="s">
        <v>122</v>
      </c>
      <c r="CR15" s="200"/>
      <c r="CS15" s="200"/>
      <c r="CT15" s="200"/>
      <c r="CU15" s="200"/>
      <c r="CV15" s="75" t="s">
        <v>123</v>
      </c>
      <c r="CW15" s="104">
        <v>14</v>
      </c>
      <c r="CX15" s="76">
        <f t="shared" si="2"/>
        <v>0</v>
      </c>
    </row>
    <row r="16" spans="1:115" ht="23.1" customHeight="1" thickBot="1" x14ac:dyDescent="0.3">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5"/>
      <c r="CF16" s="39"/>
      <c r="CG16" s="139" t="s">
        <v>268</v>
      </c>
      <c r="CH16" s="139"/>
      <c r="CI16" s="139"/>
      <c r="CJ16" s="139"/>
      <c r="CK16" s="139"/>
      <c r="CL16" s="71" t="s">
        <v>214</v>
      </c>
      <c r="CM16" s="108">
        <v>41.5</v>
      </c>
      <c r="CN16" s="77">
        <f t="shared" si="3"/>
        <v>0</v>
      </c>
      <c r="CO16" s="13"/>
      <c r="CP16" s="43"/>
      <c r="CQ16" s="200" t="s">
        <v>124</v>
      </c>
      <c r="CR16" s="200"/>
      <c r="CS16" s="200"/>
      <c r="CT16" s="200"/>
      <c r="CU16" s="200"/>
      <c r="CV16" s="75" t="s">
        <v>125</v>
      </c>
      <c r="CW16" s="104">
        <v>12</v>
      </c>
      <c r="CX16" s="76">
        <f t="shared" si="2"/>
        <v>0</v>
      </c>
    </row>
    <row r="17" spans="1:102" ht="23.1" customHeight="1" thickBot="1" x14ac:dyDescent="0.3">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5"/>
      <c r="CF17" s="39"/>
      <c r="CG17" s="139" t="s">
        <v>108</v>
      </c>
      <c r="CH17" s="139"/>
      <c r="CI17" s="139"/>
      <c r="CJ17" s="139"/>
      <c r="CK17" s="139"/>
      <c r="CL17" s="71" t="s">
        <v>109</v>
      </c>
      <c r="CM17" s="108">
        <v>8.5</v>
      </c>
      <c r="CN17" s="77">
        <f t="shared" si="3"/>
        <v>0</v>
      </c>
      <c r="CO17" s="13"/>
      <c r="CP17" s="43"/>
      <c r="CQ17" s="200" t="s">
        <v>126</v>
      </c>
      <c r="CR17" s="200"/>
      <c r="CS17" s="200"/>
      <c r="CT17" s="200"/>
      <c r="CU17" s="200"/>
      <c r="CV17" s="75" t="s">
        <v>127</v>
      </c>
      <c r="CW17" s="104">
        <v>23.5</v>
      </c>
      <c r="CX17" s="76">
        <f t="shared" si="2"/>
        <v>0</v>
      </c>
    </row>
    <row r="18" spans="1:102" ht="23.1" customHeight="1" thickBot="1" x14ac:dyDescent="0.3">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5"/>
      <c r="CF18" s="39"/>
      <c r="CG18" s="139" t="s">
        <v>44</v>
      </c>
      <c r="CH18" s="139"/>
      <c r="CI18" s="139"/>
      <c r="CJ18" s="139"/>
      <c r="CK18" s="139"/>
      <c r="CL18" s="71" t="s">
        <v>45</v>
      </c>
      <c r="CM18" s="89">
        <v>11.5</v>
      </c>
      <c r="CN18" s="77">
        <f t="shared" si="3"/>
        <v>0</v>
      </c>
      <c r="CO18" s="13"/>
      <c r="CP18" s="43"/>
      <c r="CQ18" s="200" t="s">
        <v>128</v>
      </c>
      <c r="CR18" s="200"/>
      <c r="CS18" s="200"/>
      <c r="CT18" s="200"/>
      <c r="CU18" s="200"/>
      <c r="CV18" s="75" t="s">
        <v>129</v>
      </c>
      <c r="CW18" s="104">
        <v>23.5</v>
      </c>
      <c r="CX18" s="76">
        <f t="shared" si="2"/>
        <v>0</v>
      </c>
    </row>
    <row r="19" spans="1:102" ht="23.1" customHeight="1" thickBot="1" x14ac:dyDescent="0.3">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5"/>
      <c r="CF19" s="39"/>
      <c r="CG19" s="139" t="s">
        <v>47</v>
      </c>
      <c r="CH19" s="139"/>
      <c r="CI19" s="139"/>
      <c r="CJ19" s="139"/>
      <c r="CK19" s="139"/>
      <c r="CL19" s="71" t="s">
        <v>48</v>
      </c>
      <c r="CM19" s="89">
        <v>10</v>
      </c>
      <c r="CN19" s="77">
        <f t="shared" si="3"/>
        <v>0</v>
      </c>
      <c r="CO19" s="13"/>
      <c r="CP19" s="43"/>
      <c r="CQ19" s="200" t="s">
        <v>130</v>
      </c>
      <c r="CR19" s="200"/>
      <c r="CS19" s="200"/>
      <c r="CT19" s="200"/>
      <c r="CU19" s="200"/>
      <c r="CV19" s="75" t="s">
        <v>131</v>
      </c>
      <c r="CW19" s="104">
        <v>100</v>
      </c>
      <c r="CX19" s="76">
        <f t="shared" si="2"/>
        <v>0</v>
      </c>
    </row>
    <row r="20" spans="1:102" ht="23.1" customHeight="1" thickBot="1" x14ac:dyDescent="0.3">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5"/>
      <c r="CF20" s="39"/>
      <c r="CG20" s="139" t="s">
        <v>51</v>
      </c>
      <c r="CH20" s="139"/>
      <c r="CI20" s="139"/>
      <c r="CJ20" s="139"/>
      <c r="CK20" s="139"/>
      <c r="CL20" s="71" t="s">
        <v>52</v>
      </c>
      <c r="CM20" s="89">
        <v>15</v>
      </c>
      <c r="CN20" s="77">
        <f t="shared" si="3"/>
        <v>0</v>
      </c>
      <c r="CO20" s="13"/>
      <c r="CP20" s="43"/>
      <c r="CQ20" s="200" t="s">
        <v>132</v>
      </c>
      <c r="CR20" s="200"/>
      <c r="CS20" s="200"/>
      <c r="CT20" s="200"/>
      <c r="CU20" s="200"/>
      <c r="CV20" s="75" t="s">
        <v>133</v>
      </c>
      <c r="CW20" s="104">
        <v>53</v>
      </c>
      <c r="CX20" s="76">
        <f t="shared" si="2"/>
        <v>0</v>
      </c>
    </row>
    <row r="21" spans="1:102" ht="23.1" customHeight="1" thickBot="1" x14ac:dyDescent="0.3">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5"/>
      <c r="CF21" s="39"/>
      <c r="CG21" s="139" t="s">
        <v>55</v>
      </c>
      <c r="CH21" s="139"/>
      <c r="CI21" s="139"/>
      <c r="CJ21" s="139"/>
      <c r="CK21" s="139"/>
      <c r="CL21" s="71" t="s">
        <v>56</v>
      </c>
      <c r="CM21" s="89">
        <v>15</v>
      </c>
      <c r="CN21" s="77">
        <f t="shared" si="3"/>
        <v>0</v>
      </c>
      <c r="CO21" s="13"/>
      <c r="CP21" s="43"/>
      <c r="CQ21" s="200" t="s">
        <v>134</v>
      </c>
      <c r="CR21" s="200"/>
      <c r="CS21" s="200"/>
      <c r="CT21" s="200"/>
      <c r="CU21" s="200"/>
      <c r="CV21" s="75" t="s">
        <v>135</v>
      </c>
      <c r="CW21" s="104">
        <v>81</v>
      </c>
      <c r="CX21" s="76">
        <f t="shared" si="2"/>
        <v>0</v>
      </c>
    </row>
    <row r="22" spans="1:102" ht="23.1" customHeight="1" thickBot="1" x14ac:dyDescent="0.3">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5"/>
      <c r="CF22" s="39"/>
      <c r="CG22" s="139" t="s">
        <v>59</v>
      </c>
      <c r="CH22" s="139"/>
      <c r="CI22" s="139"/>
      <c r="CJ22" s="139"/>
      <c r="CK22" s="139"/>
      <c r="CL22" s="71" t="s">
        <v>60</v>
      </c>
      <c r="CM22" s="89">
        <v>15</v>
      </c>
      <c r="CN22" s="77">
        <f t="shared" si="3"/>
        <v>0</v>
      </c>
      <c r="CO22" s="13"/>
      <c r="CP22" s="43"/>
      <c r="CQ22" s="200" t="s">
        <v>136</v>
      </c>
      <c r="CR22" s="200"/>
      <c r="CS22" s="200"/>
      <c r="CT22" s="200"/>
      <c r="CU22" s="200"/>
      <c r="CV22" s="75" t="s">
        <v>137</v>
      </c>
      <c r="CW22" s="104">
        <v>69.5</v>
      </c>
      <c r="CX22" s="76">
        <f t="shared" si="2"/>
        <v>0</v>
      </c>
    </row>
    <row r="23" spans="1:102" ht="23.1" customHeight="1" thickBot="1" x14ac:dyDescent="0.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5"/>
      <c r="CF23" s="39"/>
      <c r="CG23" s="139" t="s">
        <v>258</v>
      </c>
      <c r="CH23" s="139"/>
      <c r="CI23" s="139"/>
      <c r="CJ23" s="139"/>
      <c r="CK23" s="139"/>
      <c r="CL23" s="71" t="s">
        <v>63</v>
      </c>
      <c r="CM23" s="89">
        <v>74</v>
      </c>
      <c r="CN23" s="77">
        <f t="shared" si="3"/>
        <v>0</v>
      </c>
      <c r="CO23" s="13"/>
      <c r="CP23" s="46"/>
      <c r="CQ23" s="203" t="s">
        <v>171</v>
      </c>
      <c r="CR23" s="203"/>
      <c r="CS23" s="203"/>
      <c r="CT23" s="203"/>
      <c r="CU23" s="203"/>
      <c r="CV23" s="75" t="s">
        <v>172</v>
      </c>
      <c r="CW23" s="110">
        <v>125</v>
      </c>
      <c r="CX23" s="76">
        <f t="shared" si="2"/>
        <v>0</v>
      </c>
    </row>
    <row r="24" spans="1:102" ht="22.5" customHeight="1" thickBot="1" x14ac:dyDescent="0.3">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5"/>
      <c r="CF24" s="39"/>
      <c r="CG24" s="139" t="s">
        <v>66</v>
      </c>
      <c r="CH24" s="139"/>
      <c r="CI24" s="139"/>
      <c r="CJ24" s="139"/>
      <c r="CK24" s="139"/>
      <c r="CL24" s="71" t="s">
        <v>67</v>
      </c>
      <c r="CM24" s="89">
        <v>38</v>
      </c>
      <c r="CN24" s="77">
        <f t="shared" si="3"/>
        <v>0</v>
      </c>
      <c r="CO24" s="13"/>
      <c r="CP24" s="46"/>
      <c r="CQ24" s="200" t="s">
        <v>268</v>
      </c>
      <c r="CR24" s="200"/>
      <c r="CS24" s="200"/>
      <c r="CT24" s="200"/>
      <c r="CU24" s="200"/>
      <c r="CV24" s="75" t="s">
        <v>215</v>
      </c>
      <c r="CW24" s="110">
        <v>41.5</v>
      </c>
      <c r="CX24" s="76">
        <f t="shared" si="2"/>
        <v>0</v>
      </c>
    </row>
    <row r="25" spans="1:102" ht="23.1" customHeight="1" thickBot="1" x14ac:dyDescent="0.3">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5"/>
      <c r="CF25" s="39"/>
      <c r="CG25" s="139" t="s">
        <v>69</v>
      </c>
      <c r="CH25" s="139"/>
      <c r="CI25" s="139"/>
      <c r="CJ25" s="139"/>
      <c r="CK25" s="139"/>
      <c r="CL25" s="71" t="s">
        <v>70</v>
      </c>
      <c r="CM25" s="89">
        <v>91</v>
      </c>
      <c r="CN25" s="77">
        <f t="shared" si="3"/>
        <v>0</v>
      </c>
      <c r="CO25" s="13"/>
      <c r="CP25" s="46"/>
      <c r="CQ25" s="200" t="s">
        <v>216</v>
      </c>
      <c r="CR25" s="200"/>
      <c r="CS25" s="200"/>
      <c r="CT25" s="200"/>
      <c r="CU25" s="200"/>
      <c r="CV25" s="75" t="s">
        <v>217</v>
      </c>
      <c r="CW25" s="110">
        <v>8.5</v>
      </c>
      <c r="CX25" s="76">
        <f t="shared" si="2"/>
        <v>0</v>
      </c>
    </row>
    <row r="26" spans="1:102" ht="23.1" customHeight="1" thickBot="1"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5"/>
      <c r="CF26" s="39"/>
      <c r="CG26" s="139" t="s">
        <v>72</v>
      </c>
      <c r="CH26" s="139"/>
      <c r="CI26" s="139"/>
      <c r="CJ26" s="139"/>
      <c r="CK26" s="139"/>
      <c r="CL26" s="71" t="s">
        <v>73</v>
      </c>
      <c r="CM26" s="89">
        <v>56</v>
      </c>
      <c r="CN26" s="77">
        <f t="shared" si="3"/>
        <v>0</v>
      </c>
      <c r="CO26" s="13"/>
      <c r="CP26" s="46"/>
      <c r="CQ26" s="200" t="s">
        <v>177</v>
      </c>
      <c r="CR26" s="200"/>
      <c r="CS26" s="200"/>
      <c r="CT26" s="200"/>
      <c r="CU26" s="200"/>
      <c r="CV26" s="75" t="s">
        <v>178</v>
      </c>
      <c r="CW26" s="110">
        <v>12</v>
      </c>
      <c r="CX26" s="76">
        <f t="shared" si="2"/>
        <v>0</v>
      </c>
    </row>
    <row r="27" spans="1:102" ht="23.1" customHeight="1" thickBot="1"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5"/>
      <c r="CF27" s="39"/>
      <c r="CG27" s="139" t="s">
        <v>74</v>
      </c>
      <c r="CH27" s="139"/>
      <c r="CI27" s="139"/>
      <c r="CJ27" s="139"/>
      <c r="CK27" s="139"/>
      <c r="CL27" s="71" t="s">
        <v>75</v>
      </c>
      <c r="CM27" s="89">
        <v>48</v>
      </c>
      <c r="CN27" s="77">
        <f t="shared" si="3"/>
        <v>0</v>
      </c>
      <c r="CO27" s="13"/>
      <c r="CP27" s="46"/>
      <c r="CQ27" s="200" t="s">
        <v>179</v>
      </c>
      <c r="CR27" s="200"/>
      <c r="CS27" s="200"/>
      <c r="CT27" s="200"/>
      <c r="CU27" s="200"/>
      <c r="CV27" s="75" t="s">
        <v>180</v>
      </c>
      <c r="CW27" s="110">
        <v>10</v>
      </c>
      <c r="CX27" s="76">
        <f t="shared" si="2"/>
        <v>0</v>
      </c>
    </row>
    <row r="28" spans="1:102" ht="23.1" customHeight="1" thickBot="1"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5"/>
      <c r="CF28" s="39"/>
      <c r="CG28" s="139" t="s">
        <v>78</v>
      </c>
      <c r="CH28" s="139"/>
      <c r="CI28" s="139"/>
      <c r="CJ28" s="139"/>
      <c r="CK28" s="139"/>
      <c r="CL28" s="71" t="s">
        <v>79</v>
      </c>
      <c r="CM28" s="89">
        <v>26.5</v>
      </c>
      <c r="CN28" s="77">
        <f t="shared" si="3"/>
        <v>0</v>
      </c>
      <c r="CO28" s="13"/>
      <c r="CP28" s="46"/>
      <c r="CQ28" s="200" t="s">
        <v>181</v>
      </c>
      <c r="CR28" s="200"/>
      <c r="CS28" s="200"/>
      <c r="CT28" s="200"/>
      <c r="CU28" s="200"/>
      <c r="CV28" s="75" t="s">
        <v>182</v>
      </c>
      <c r="CW28" s="110">
        <v>19</v>
      </c>
      <c r="CX28" s="76">
        <f t="shared" si="2"/>
        <v>0</v>
      </c>
    </row>
    <row r="29" spans="1:102" ht="23.1" customHeight="1" thickBot="1"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5"/>
      <c r="CO29" s="13"/>
      <c r="CP29" s="46"/>
      <c r="CQ29" s="200" t="s">
        <v>183</v>
      </c>
      <c r="CR29" s="200"/>
      <c r="CS29" s="200"/>
      <c r="CT29" s="200"/>
      <c r="CU29" s="200"/>
      <c r="CV29" s="75" t="s">
        <v>184</v>
      </c>
      <c r="CW29" s="110">
        <v>19</v>
      </c>
      <c r="CX29" s="76">
        <f t="shared" si="2"/>
        <v>0</v>
      </c>
    </row>
    <row r="30" spans="1:102" ht="23.1" customHeight="1" thickBot="1"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5"/>
      <c r="CF30" s="39"/>
      <c r="CG30" s="173" t="s">
        <v>10</v>
      </c>
      <c r="CH30" s="173"/>
      <c r="CI30" s="173"/>
      <c r="CJ30" s="173"/>
      <c r="CK30" s="173"/>
      <c r="CL30" s="71"/>
      <c r="CM30" s="72"/>
      <c r="CN30" s="71"/>
      <c r="CO30" s="13"/>
      <c r="CP30" s="46"/>
      <c r="CQ30" s="200" t="s">
        <v>185</v>
      </c>
      <c r="CR30" s="200"/>
      <c r="CS30" s="200"/>
      <c r="CT30" s="200"/>
      <c r="CU30" s="200"/>
      <c r="CV30" s="75" t="s">
        <v>186</v>
      </c>
      <c r="CW30" s="110">
        <v>19</v>
      </c>
      <c r="CX30" s="76">
        <f t="shared" si="2"/>
        <v>0</v>
      </c>
    </row>
    <row r="31" spans="1:102" ht="23.1" customHeight="1" thickBot="1"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5"/>
      <c r="CF31" s="39"/>
      <c r="CG31" s="139" t="s">
        <v>12</v>
      </c>
      <c r="CH31" s="139"/>
      <c r="CI31" s="139"/>
      <c r="CJ31" s="139"/>
      <c r="CK31" s="139"/>
      <c r="CL31" s="71" t="s">
        <v>13</v>
      </c>
      <c r="CM31" s="89">
        <v>1.5</v>
      </c>
      <c r="CN31" s="77">
        <f t="shared" ref="CN31:CN39" si="4">SUM(CF31*CM31)</f>
        <v>0</v>
      </c>
      <c r="CO31" s="13"/>
      <c r="CP31" s="46"/>
      <c r="CQ31" s="200" t="s">
        <v>187</v>
      </c>
      <c r="CR31" s="200"/>
      <c r="CS31" s="200"/>
      <c r="CT31" s="200"/>
      <c r="CU31" s="200"/>
      <c r="CV31" s="75" t="s">
        <v>188</v>
      </c>
      <c r="CW31" s="110">
        <v>91</v>
      </c>
      <c r="CX31" s="76">
        <f t="shared" si="2"/>
        <v>0</v>
      </c>
    </row>
    <row r="32" spans="1:102" ht="23.1" customHeight="1" thickBot="1"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5"/>
      <c r="CF32" s="39"/>
      <c r="CG32" s="139" t="s">
        <v>16</v>
      </c>
      <c r="CH32" s="139"/>
      <c r="CI32" s="139"/>
      <c r="CJ32" s="139"/>
      <c r="CK32" s="139"/>
      <c r="CL32" s="71" t="s">
        <v>17</v>
      </c>
      <c r="CM32" s="89">
        <v>2</v>
      </c>
      <c r="CN32" s="77">
        <f t="shared" si="4"/>
        <v>0</v>
      </c>
      <c r="CO32" s="13"/>
      <c r="CP32" s="46"/>
      <c r="CQ32" s="200" t="s">
        <v>189</v>
      </c>
      <c r="CR32" s="200"/>
      <c r="CS32" s="200"/>
      <c r="CT32" s="200"/>
      <c r="CU32" s="200"/>
      <c r="CV32" s="75" t="s">
        <v>190</v>
      </c>
      <c r="CW32" s="110">
        <v>48</v>
      </c>
      <c r="CX32" s="76">
        <f t="shared" si="2"/>
        <v>0</v>
      </c>
    </row>
    <row r="33" spans="1:114" ht="23.1" customHeight="1" thickBot="1"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5"/>
      <c r="CF33" s="39"/>
      <c r="CG33" s="139" t="s">
        <v>20</v>
      </c>
      <c r="CH33" s="139"/>
      <c r="CI33" s="139"/>
      <c r="CJ33" s="139"/>
      <c r="CK33" s="139"/>
      <c r="CL33" s="71" t="s">
        <v>21</v>
      </c>
      <c r="CM33" s="89">
        <v>2.5</v>
      </c>
      <c r="CN33" s="77">
        <f t="shared" si="4"/>
        <v>0</v>
      </c>
      <c r="CO33" s="23"/>
      <c r="CP33" s="46"/>
      <c r="CQ33" s="200" t="s">
        <v>191</v>
      </c>
      <c r="CR33" s="200"/>
      <c r="CS33" s="200"/>
      <c r="CT33" s="200"/>
      <c r="CU33" s="200"/>
      <c r="CV33" s="75" t="s">
        <v>192</v>
      </c>
      <c r="CW33" s="110">
        <v>96</v>
      </c>
      <c r="CX33" s="76">
        <f t="shared" si="2"/>
        <v>0</v>
      </c>
    </row>
    <row r="34" spans="1:114" ht="23.1" customHeight="1" thickBot="1"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5"/>
      <c r="CF34" s="39"/>
      <c r="CG34" s="139" t="s">
        <v>24</v>
      </c>
      <c r="CH34" s="139"/>
      <c r="CI34" s="139"/>
      <c r="CJ34" s="139"/>
      <c r="CK34" s="139"/>
      <c r="CL34" s="71" t="s">
        <v>25</v>
      </c>
      <c r="CM34" s="89">
        <v>3</v>
      </c>
      <c r="CN34" s="77">
        <f t="shared" si="4"/>
        <v>0</v>
      </c>
      <c r="CO34" s="23"/>
      <c r="CP34" s="43"/>
      <c r="CQ34" s="200" t="s">
        <v>193</v>
      </c>
      <c r="CR34" s="200"/>
      <c r="CS34" s="200"/>
      <c r="CT34" s="200"/>
      <c r="CU34" s="200"/>
      <c r="CV34" s="75" t="s">
        <v>194</v>
      </c>
      <c r="CW34" s="110">
        <v>68.5</v>
      </c>
      <c r="CX34" s="76">
        <f t="shared" si="2"/>
        <v>0</v>
      </c>
    </row>
    <row r="35" spans="1:114" ht="23.1" customHeight="1" thickBot="1"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5"/>
      <c r="CF35" s="39"/>
      <c r="CG35" s="139" t="s">
        <v>28</v>
      </c>
      <c r="CH35" s="139"/>
      <c r="CI35" s="139"/>
      <c r="CJ35" s="139"/>
      <c r="CK35" s="139"/>
      <c r="CL35" s="71" t="s">
        <v>29</v>
      </c>
      <c r="CM35" s="89">
        <v>3.5</v>
      </c>
      <c r="CN35" s="77">
        <f t="shared" si="4"/>
        <v>0</v>
      </c>
      <c r="CO35" s="23"/>
      <c r="CP35" s="43"/>
      <c r="CQ35" s="200" t="s">
        <v>195</v>
      </c>
      <c r="CR35" s="200"/>
      <c r="CS35" s="200"/>
      <c r="CT35" s="200"/>
      <c r="CU35" s="200"/>
      <c r="CV35" s="75" t="s">
        <v>196</v>
      </c>
      <c r="CW35" s="110">
        <v>50</v>
      </c>
      <c r="CX35" s="76">
        <f t="shared" si="2"/>
        <v>0</v>
      </c>
    </row>
    <row r="36" spans="1:114" ht="23.1" customHeight="1" thickBot="1"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5"/>
      <c r="CF36" s="39"/>
      <c r="CG36" s="139" t="s">
        <v>32</v>
      </c>
      <c r="CH36" s="139"/>
      <c r="CI36" s="139"/>
      <c r="CJ36" s="139"/>
      <c r="CK36" s="139"/>
      <c r="CL36" s="71" t="s">
        <v>33</v>
      </c>
      <c r="CM36" s="89">
        <v>18.5</v>
      </c>
      <c r="CN36" s="77">
        <f t="shared" si="4"/>
        <v>0</v>
      </c>
      <c r="CO36" s="23"/>
      <c r="CP36" s="43"/>
      <c r="CQ36" s="200" t="s">
        <v>197</v>
      </c>
      <c r="CR36" s="200"/>
      <c r="CS36" s="200"/>
      <c r="CT36" s="200"/>
      <c r="CU36" s="200"/>
      <c r="CV36" s="75" t="s">
        <v>198</v>
      </c>
      <c r="CW36" s="110">
        <v>28</v>
      </c>
      <c r="CX36" s="76">
        <f t="shared" si="2"/>
        <v>0</v>
      </c>
    </row>
    <row r="37" spans="1:114" ht="23.1" customHeight="1" thickBot="1"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5"/>
      <c r="CF37" s="39"/>
      <c r="CG37" s="139" t="s">
        <v>34</v>
      </c>
      <c r="CH37" s="139"/>
      <c r="CI37" s="139"/>
      <c r="CJ37" s="139"/>
      <c r="CK37" s="139"/>
      <c r="CL37" s="71" t="s">
        <v>35</v>
      </c>
      <c r="CM37" s="89">
        <v>12</v>
      </c>
      <c r="CN37" s="77">
        <f t="shared" si="4"/>
        <v>0</v>
      </c>
      <c r="CO37" s="23"/>
      <c r="CP37" s="43"/>
      <c r="CQ37" s="200"/>
      <c r="CR37" s="200"/>
      <c r="CS37" s="200"/>
      <c r="CT37" s="200"/>
      <c r="CU37" s="200"/>
      <c r="CV37" s="63"/>
      <c r="CW37" s="80"/>
      <c r="CX37" s="84"/>
      <c r="CZ37" s="18"/>
      <c r="DF37" s="153"/>
      <c r="DG37" s="153"/>
      <c r="DH37" s="22"/>
      <c r="DI37" s="22"/>
      <c r="DJ37" s="13"/>
    </row>
    <row r="38" spans="1:114" ht="23.1" customHeight="1" thickBot="1"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5"/>
      <c r="CF38" s="40"/>
      <c r="CG38" s="139" t="s">
        <v>37</v>
      </c>
      <c r="CH38" s="139"/>
      <c r="CI38" s="139"/>
      <c r="CJ38" s="139"/>
      <c r="CK38" s="139"/>
      <c r="CL38" s="71" t="s">
        <v>38</v>
      </c>
      <c r="CM38" s="89">
        <v>18.5</v>
      </c>
      <c r="CN38" s="77">
        <f t="shared" si="4"/>
        <v>0</v>
      </c>
      <c r="CO38" s="23"/>
      <c r="CP38" s="24"/>
      <c r="CQ38" s="24"/>
      <c r="CR38" s="24"/>
      <c r="CS38" s="24"/>
      <c r="CT38" s="24"/>
      <c r="CU38" s="24"/>
      <c r="CV38" s="42"/>
      <c r="CW38" s="42"/>
      <c r="CX38" s="58"/>
      <c r="CZ38" s="13"/>
      <c r="DA38" s="13"/>
      <c r="DB38" s="13"/>
      <c r="DC38" s="13"/>
      <c r="DD38" s="13"/>
      <c r="DF38" s="153"/>
      <c r="DG38" s="153"/>
      <c r="DH38" s="22"/>
      <c r="DI38" s="22"/>
      <c r="DJ38" s="13"/>
    </row>
    <row r="39" spans="1:114" ht="23.1" customHeight="1" thickBot="1"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5"/>
      <c r="CF39" s="40"/>
      <c r="CG39" s="139" t="s">
        <v>40</v>
      </c>
      <c r="CH39" s="139"/>
      <c r="CI39" s="139"/>
      <c r="CJ39" s="139"/>
      <c r="CK39" s="139"/>
      <c r="CL39" s="71" t="s">
        <v>41</v>
      </c>
      <c r="CM39" s="89">
        <v>45</v>
      </c>
      <c r="CN39" s="77">
        <f t="shared" si="4"/>
        <v>0</v>
      </c>
      <c r="CO39" s="23"/>
      <c r="CP39" s="181" t="s">
        <v>76</v>
      </c>
      <c r="CQ39" s="181"/>
      <c r="CR39" s="181"/>
      <c r="CS39" s="181"/>
      <c r="CT39" s="199">
        <f>SUM(CN4+CN5+CN7+CN8+CN9+CN10+CN11+CN12+CN13+CN16+CN15+CN17+CN18+CN19+CN20+CN21+CN22+CN23+CN24+CN25+CN26+CN27+CN28+CN31+CN32+CN33+CN34+CN35+CN36+CN37+CN38+CN39+CN40+CX5+CX6+CX7+CX8+CX9+CX10++CX12+CX13+CX14+CX15+CX16+CX17+CX18+CX19+CX20+CX21+CX22+CX23+CX24+CX25+CX26+CX27+CX28+CX29+CX30+CX31+CX32+CX33+CX34+CX35+CX36+CX11)</f>
        <v>0</v>
      </c>
      <c r="CU39" s="199"/>
      <c r="CV39" s="181" t="s">
        <v>77</v>
      </c>
      <c r="CW39" s="181"/>
      <c r="CX39" s="77">
        <f>SUM(CT39+CT40)*0.2</f>
        <v>0</v>
      </c>
      <c r="CZ39" s="13"/>
      <c r="DA39" s="13"/>
      <c r="DB39" s="13"/>
      <c r="DC39" s="13"/>
      <c r="DD39" s="13"/>
      <c r="DE39" s="13"/>
      <c r="DF39" s="153"/>
      <c r="DG39" s="153"/>
      <c r="DH39" s="22"/>
      <c r="DI39" s="22"/>
      <c r="DJ39" s="13"/>
    </row>
    <row r="40" spans="1:114" ht="23.1" customHeight="1" thickBot="1"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5"/>
      <c r="CF40" s="40"/>
      <c r="CG40" s="139"/>
      <c r="CH40" s="139"/>
      <c r="CI40" s="139"/>
      <c r="CJ40" s="139"/>
      <c r="CK40" s="139"/>
      <c r="CL40" s="71"/>
      <c r="CM40" s="72"/>
      <c r="CN40" s="77"/>
      <c r="CO40" s="23"/>
      <c r="CP40" s="178" t="s">
        <v>80</v>
      </c>
      <c r="CQ40" s="178"/>
      <c r="CR40" s="178"/>
      <c r="CS40" s="178"/>
      <c r="CT40" s="179">
        <v>0</v>
      </c>
      <c r="CU40" s="179"/>
      <c r="CV40" s="180" t="s">
        <v>8</v>
      </c>
      <c r="CW40" s="180"/>
      <c r="CX40" s="121">
        <f>SUM(CT39+CX39+CT40)</f>
        <v>0</v>
      </c>
      <c r="CZ40" s="13"/>
      <c r="DA40" s="13"/>
      <c r="DB40" s="13"/>
      <c r="DC40" s="13"/>
      <c r="DD40" s="13"/>
      <c r="DE40" s="13"/>
      <c r="DF40" s="153"/>
      <c r="DG40" s="153"/>
      <c r="DH40" s="22"/>
      <c r="DI40" s="44"/>
      <c r="DJ40" s="13"/>
    </row>
    <row r="41" spans="1:114" ht="23.1"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5"/>
      <c r="CF41" s="38"/>
      <c r="CG41" s="13"/>
      <c r="CH41" s="13"/>
      <c r="CI41" s="13"/>
      <c r="CJ41" s="13"/>
      <c r="CK41" s="13"/>
      <c r="CL41" s="4"/>
      <c r="CM41" s="19"/>
      <c r="CN41" s="20"/>
      <c r="CO41" s="23"/>
      <c r="CP41" s="24"/>
      <c r="CQ41" s="24"/>
      <c r="CR41" s="24"/>
      <c r="CS41" s="24"/>
      <c r="CT41" s="24"/>
      <c r="CU41" s="24"/>
      <c r="CV41" s="123"/>
      <c r="CW41" s="123"/>
      <c r="CX41" s="20"/>
      <c r="CZ41" s="13"/>
      <c r="DA41" s="13"/>
      <c r="DB41" s="13"/>
      <c r="DC41" s="13"/>
      <c r="DD41" s="13"/>
      <c r="DE41" s="13"/>
      <c r="DF41" s="153"/>
      <c r="DG41" s="153"/>
      <c r="DH41" s="22"/>
      <c r="DI41" s="44"/>
    </row>
    <row r="42" spans="1:114" ht="23.1"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5"/>
      <c r="CF42" s="147" t="s">
        <v>265</v>
      </c>
      <c r="CG42" s="147"/>
      <c r="CH42" s="147"/>
      <c r="CI42" s="147"/>
      <c r="CJ42" s="147"/>
      <c r="CK42" s="147"/>
      <c r="CL42" s="147"/>
      <c r="CM42" s="147"/>
      <c r="CN42" s="147"/>
      <c r="CO42" s="147"/>
      <c r="CP42" s="147"/>
      <c r="CQ42" s="147"/>
      <c r="CR42" s="147"/>
      <c r="CS42" s="147"/>
      <c r="CT42" s="147"/>
      <c r="CU42" s="147"/>
      <c r="CV42" s="147"/>
      <c r="CW42" s="147"/>
      <c r="CX42" s="147"/>
      <c r="CZ42" s="13"/>
      <c r="DA42" s="13"/>
      <c r="DB42" s="13"/>
      <c r="DC42" s="13"/>
      <c r="DD42" s="13"/>
      <c r="DE42" s="13"/>
      <c r="DF42" s="153"/>
      <c r="DG42" s="153"/>
      <c r="DH42" s="22"/>
      <c r="DI42" s="44"/>
    </row>
    <row r="43" spans="1:114" ht="25.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47"/>
      <c r="CG43" s="147"/>
      <c r="CH43" s="147"/>
      <c r="CI43" s="147"/>
      <c r="CJ43" s="147"/>
      <c r="CK43" s="147"/>
      <c r="CL43" s="147"/>
      <c r="CM43" s="147"/>
      <c r="CN43" s="147"/>
      <c r="CO43" s="147"/>
      <c r="CP43" s="147"/>
      <c r="CQ43" s="147"/>
      <c r="CR43" s="147"/>
      <c r="CS43" s="147"/>
      <c r="CT43" s="147"/>
      <c r="CU43" s="147"/>
      <c r="CV43" s="147"/>
      <c r="CW43" s="147"/>
      <c r="CX43" s="147"/>
      <c r="CZ43" s="13"/>
      <c r="DA43" s="13"/>
      <c r="DB43" s="13"/>
      <c r="DC43" s="13"/>
      <c r="DD43" s="13"/>
      <c r="DE43" s="13"/>
      <c r="DF43" s="55"/>
      <c r="DG43" s="55"/>
      <c r="DH43" s="22"/>
      <c r="DI43" s="44"/>
    </row>
    <row r="44" spans="1:114" ht="19.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10"/>
      <c r="CF44" s="148" t="s">
        <v>277</v>
      </c>
      <c r="CG44" s="148"/>
      <c r="CH44" s="148"/>
      <c r="CI44" s="148"/>
      <c r="CJ44" s="148"/>
      <c r="CK44" s="148"/>
      <c r="CL44" s="148"/>
      <c r="CM44" s="148"/>
      <c r="CN44" s="148"/>
      <c r="CO44" s="148"/>
      <c r="CP44" s="148"/>
      <c r="CQ44" s="148"/>
      <c r="CR44" s="148"/>
      <c r="CS44" s="148"/>
      <c r="CT44" s="148"/>
      <c r="CU44" s="148"/>
      <c r="CV44" s="148"/>
      <c r="CW44" s="148"/>
      <c r="CX44" s="148"/>
      <c r="CZ44" s="13"/>
      <c r="DA44" s="13"/>
      <c r="DB44" s="13"/>
      <c r="DC44" s="13"/>
      <c r="DD44" s="13"/>
      <c r="DE44" s="13"/>
      <c r="DF44" s="13"/>
      <c r="DG44" s="13"/>
      <c r="DH44" s="13"/>
    </row>
    <row r="45" spans="1:114" ht="21.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10"/>
      <c r="CF45" s="148"/>
      <c r="CG45" s="148"/>
      <c r="CH45" s="148"/>
      <c r="CI45" s="148"/>
      <c r="CJ45" s="148"/>
      <c r="CK45" s="148"/>
      <c r="CL45" s="148"/>
      <c r="CM45" s="148"/>
      <c r="CN45" s="148"/>
      <c r="CO45" s="148"/>
      <c r="CP45" s="148"/>
      <c r="CQ45" s="148"/>
      <c r="CR45" s="148"/>
      <c r="CS45" s="148"/>
      <c r="CT45" s="148"/>
      <c r="CU45" s="148"/>
      <c r="CV45" s="148"/>
      <c r="CW45" s="148"/>
      <c r="CX45" s="148"/>
      <c r="CZ45" s="13"/>
      <c r="DA45" s="13"/>
      <c r="DB45" s="13"/>
      <c r="DC45" s="13"/>
      <c r="DD45" s="13"/>
      <c r="DE45" s="13"/>
      <c r="DF45" s="13"/>
      <c r="DG45" s="13"/>
      <c r="DH45" s="13"/>
    </row>
    <row r="46" spans="1:114" ht="22.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152" t="s">
        <v>285</v>
      </c>
      <c r="CG46" s="152"/>
      <c r="CH46" s="152"/>
      <c r="CI46" s="152" t="s">
        <v>286</v>
      </c>
      <c r="CJ46" s="152"/>
      <c r="CK46" s="152"/>
      <c r="CL46" s="152" t="s">
        <v>287</v>
      </c>
      <c r="CM46" s="152"/>
      <c r="CN46" s="152" t="s">
        <v>288</v>
      </c>
      <c r="CO46" s="152"/>
      <c r="CP46" s="152"/>
      <c r="CQ46" s="152" t="s">
        <v>289</v>
      </c>
      <c r="CR46" s="152"/>
      <c r="CS46" s="152"/>
      <c r="CT46" s="152" t="s">
        <v>290</v>
      </c>
      <c r="CU46" s="152"/>
      <c r="CV46" s="152"/>
      <c r="CW46" s="152" t="s">
        <v>291</v>
      </c>
      <c r="CX46" s="152"/>
      <c r="CZ46" s="13"/>
      <c r="DA46" s="13"/>
      <c r="DB46" s="13"/>
      <c r="DC46" s="13"/>
      <c r="DD46" s="13"/>
      <c r="DE46" s="13"/>
      <c r="DF46" s="13"/>
      <c r="DG46" s="13"/>
      <c r="DH46" s="13"/>
    </row>
    <row r="47" spans="1:114" ht="21.7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10"/>
      <c r="CF47" s="150" t="s">
        <v>81</v>
      </c>
      <c r="CG47" s="150"/>
      <c r="CH47" s="150"/>
      <c r="CI47" s="151" t="s">
        <v>82</v>
      </c>
      <c r="CJ47" s="151"/>
      <c r="CK47" s="151"/>
      <c r="CL47" s="134"/>
      <c r="CM47" s="134"/>
      <c r="CN47" s="134"/>
      <c r="CO47" s="134"/>
      <c r="CP47" s="132" t="s">
        <v>157</v>
      </c>
      <c r="CQ47" s="132"/>
      <c r="CR47" s="132"/>
      <c r="CS47" s="132"/>
      <c r="CT47" s="132"/>
      <c r="CU47" s="136"/>
      <c r="CV47" s="136"/>
      <c r="CW47" s="136"/>
      <c r="CX47" s="136"/>
      <c r="CZ47" s="13"/>
      <c r="DA47" s="13"/>
      <c r="DB47" s="13"/>
      <c r="DC47" s="13"/>
      <c r="DD47" s="13"/>
      <c r="DE47" s="13"/>
      <c r="DF47" s="13"/>
      <c r="DG47" s="13"/>
      <c r="DH47" s="13"/>
    </row>
    <row r="48" spans="1:114" ht="26.25" customHeight="1" x14ac:dyDescent="0.25">
      <c r="CF48" s="132" t="s">
        <v>84</v>
      </c>
      <c r="CG48" s="132"/>
      <c r="CH48" s="132"/>
      <c r="CI48" s="132"/>
      <c r="CJ48" s="132"/>
      <c r="CK48" s="132"/>
      <c r="CL48" s="50"/>
      <c r="CM48" s="50"/>
      <c r="CN48" s="50"/>
      <c r="CO48" s="50"/>
      <c r="CP48" s="51"/>
      <c r="CQ48" s="51"/>
      <c r="CR48" s="27"/>
      <c r="CS48" s="27"/>
      <c r="CT48" s="27"/>
      <c r="CU48" s="27"/>
      <c r="CV48" s="27"/>
      <c r="CW48" s="27"/>
      <c r="CX48" s="27"/>
      <c r="CZ48" s="13"/>
      <c r="DA48" s="13"/>
      <c r="DB48" s="13"/>
      <c r="DC48" s="13"/>
      <c r="DD48" s="13"/>
      <c r="DE48" s="13"/>
      <c r="DF48" s="13"/>
      <c r="DG48" s="13"/>
      <c r="DH48" s="13"/>
    </row>
    <row r="49" spans="84:112" ht="23.25" customHeight="1" x14ac:dyDescent="0.25">
      <c r="CF49" s="132" t="s">
        <v>85</v>
      </c>
      <c r="CG49" s="132"/>
      <c r="CH49" s="132"/>
      <c r="CI49" s="132"/>
      <c r="CJ49" s="132"/>
      <c r="CK49" s="132"/>
      <c r="CL49" s="134"/>
      <c r="CM49" s="134"/>
      <c r="CN49" s="134"/>
      <c r="CO49" s="134"/>
      <c r="CP49" s="134"/>
      <c r="CQ49" s="134"/>
      <c r="CR49" s="134"/>
      <c r="CS49" s="134"/>
      <c r="CT49" s="134"/>
      <c r="CU49" s="134"/>
      <c r="CV49" s="134"/>
      <c r="CW49" s="134"/>
      <c r="CX49" s="134"/>
      <c r="DD49" s="13"/>
      <c r="DE49" s="13"/>
      <c r="DF49" s="13"/>
      <c r="DG49" s="13"/>
      <c r="DH49" s="13"/>
    </row>
    <row r="50" spans="84:112" ht="22.5" customHeight="1" x14ac:dyDescent="0.25">
      <c r="CF50" s="30"/>
      <c r="CG50" s="30"/>
      <c r="CH50" s="30"/>
      <c r="CI50" s="30"/>
      <c r="CJ50" s="30"/>
      <c r="CK50" s="30"/>
      <c r="CL50" s="134"/>
      <c r="CM50" s="134"/>
      <c r="CN50" s="134"/>
      <c r="CO50" s="134"/>
      <c r="CP50" s="132" t="s">
        <v>86</v>
      </c>
      <c r="CQ50" s="132"/>
      <c r="CR50" s="132"/>
      <c r="CS50" s="132"/>
      <c r="CT50" s="132"/>
      <c r="CU50" s="138"/>
      <c r="CV50" s="138"/>
      <c r="CW50" s="138"/>
      <c r="CX50" s="138"/>
      <c r="DD50" s="13"/>
      <c r="DE50" s="13"/>
      <c r="DF50" s="13"/>
      <c r="DG50" s="13"/>
      <c r="DH50" s="13"/>
    </row>
    <row r="51" spans="84:112" ht="23.25" customHeight="1" x14ac:dyDescent="0.25">
      <c r="CF51" s="132" t="s">
        <v>87</v>
      </c>
      <c r="CG51" s="132"/>
      <c r="CH51" s="132"/>
      <c r="CI51" s="132"/>
      <c r="CJ51" s="132"/>
      <c r="CK51" s="132"/>
      <c r="CL51" s="136"/>
      <c r="CM51" s="136"/>
      <c r="CN51" s="136"/>
      <c r="CO51" s="136"/>
      <c r="CP51" s="132" t="s">
        <v>88</v>
      </c>
      <c r="CQ51" s="132"/>
      <c r="CR51" s="132"/>
      <c r="CS51" s="132"/>
      <c r="CT51" s="132"/>
      <c r="CU51" s="136"/>
      <c r="CV51" s="136"/>
      <c r="CW51" s="136"/>
      <c r="CX51" s="136"/>
      <c r="DD51" s="13"/>
      <c r="DE51" s="13"/>
      <c r="DF51" s="13"/>
      <c r="DG51" s="13"/>
      <c r="DH51" s="13"/>
    </row>
    <row r="52" spans="84:112" ht="23.25" customHeight="1" x14ac:dyDescent="0.25">
      <c r="CF52" s="132" t="s">
        <v>89</v>
      </c>
      <c r="CG52" s="132"/>
      <c r="CH52" s="132"/>
      <c r="CI52" s="132"/>
      <c r="CJ52" s="132"/>
      <c r="CK52" s="132"/>
      <c r="CL52" s="133"/>
      <c r="CM52" s="133"/>
      <c r="CN52" s="133"/>
      <c r="CO52" s="133"/>
      <c r="CP52" s="133"/>
      <c r="CQ52" s="133"/>
      <c r="CR52" s="133"/>
      <c r="CS52" s="133"/>
      <c r="CT52" s="133"/>
      <c r="CU52" s="133"/>
      <c r="CV52" s="133"/>
      <c r="CW52" s="133"/>
      <c r="CX52" s="133"/>
      <c r="DD52" s="13"/>
      <c r="DE52" s="13"/>
      <c r="DF52" s="13"/>
      <c r="DG52" s="13"/>
    </row>
    <row r="53" spans="84:112" ht="26.25" customHeight="1" x14ac:dyDescent="0.25">
      <c r="CF53" s="30"/>
      <c r="CG53" s="30"/>
      <c r="CH53" s="30"/>
      <c r="CI53" s="30"/>
      <c r="CJ53" s="30"/>
      <c r="CK53" s="30"/>
      <c r="CL53" s="30"/>
      <c r="CM53" s="30"/>
      <c r="CN53" s="30"/>
      <c r="CO53" s="27"/>
      <c r="CP53" s="30"/>
      <c r="CQ53" s="30"/>
      <c r="CR53" s="30"/>
      <c r="CS53" s="30"/>
      <c r="CT53" s="30"/>
      <c r="CU53" s="30"/>
      <c r="CV53" s="30"/>
      <c r="CW53" s="30"/>
      <c r="CX53" s="30"/>
    </row>
    <row r="54" spans="84:112" ht="26.25" customHeight="1" x14ac:dyDescent="0.25">
      <c r="CF54" s="135" t="s">
        <v>90</v>
      </c>
      <c r="CG54" s="135"/>
      <c r="CH54" s="135"/>
      <c r="CI54" s="132" t="s">
        <v>91</v>
      </c>
      <c r="CJ54" s="132"/>
      <c r="CK54" s="132"/>
      <c r="CL54" s="134"/>
      <c r="CM54" s="134"/>
      <c r="CN54" s="134"/>
      <c r="CO54" s="134"/>
      <c r="CP54" s="132" t="s">
        <v>92</v>
      </c>
      <c r="CQ54" s="132"/>
      <c r="CR54" s="132"/>
      <c r="CS54" s="132"/>
      <c r="CT54" s="132"/>
      <c r="CU54" s="136"/>
      <c r="CV54" s="136"/>
      <c r="CW54" s="136"/>
      <c r="CX54" s="136"/>
    </row>
    <row r="55" spans="84:112" ht="25.5" customHeight="1" x14ac:dyDescent="0.25">
      <c r="CF55" s="132" t="s">
        <v>93</v>
      </c>
      <c r="CG55" s="132"/>
      <c r="CH55" s="132"/>
      <c r="CI55" s="132"/>
      <c r="CJ55" s="132"/>
      <c r="CK55" s="132"/>
      <c r="CL55" s="134"/>
      <c r="CM55" s="134"/>
      <c r="CN55" s="134"/>
      <c r="CO55" s="134"/>
      <c r="CP55" s="134"/>
      <c r="CQ55" s="134"/>
      <c r="CR55" s="134"/>
      <c r="CS55" s="134"/>
      <c r="CT55" s="134"/>
      <c r="CU55" s="134"/>
      <c r="CV55" s="134"/>
      <c r="CW55" s="134"/>
      <c r="CX55" s="134"/>
    </row>
    <row r="56" spans="84:112" ht="25.5" customHeight="1" x14ac:dyDescent="0.25">
      <c r="CF56" s="30"/>
      <c r="CG56" s="30"/>
      <c r="CH56" s="30"/>
      <c r="CI56" s="30"/>
      <c r="CJ56" s="30"/>
      <c r="CK56" s="30"/>
      <c r="CL56" s="134"/>
      <c r="CM56" s="134"/>
      <c r="CN56" s="134"/>
      <c r="CO56" s="134"/>
      <c r="CP56" s="132" t="s">
        <v>86</v>
      </c>
      <c r="CQ56" s="132"/>
      <c r="CR56" s="132"/>
      <c r="CS56" s="132"/>
      <c r="CT56" s="132"/>
      <c r="CU56" s="134"/>
      <c r="CV56" s="134"/>
      <c r="CW56" s="134"/>
      <c r="CX56" s="134"/>
    </row>
    <row r="57" spans="84:112" ht="24" customHeight="1" x14ac:dyDescent="0.3">
      <c r="CF57" s="25"/>
      <c r="CG57" s="25"/>
      <c r="CH57" s="25"/>
      <c r="CI57" s="25"/>
      <c r="CJ57" s="25"/>
      <c r="CK57" s="25"/>
      <c r="CL57" s="176"/>
      <c r="CM57" s="176"/>
      <c r="CN57" s="176"/>
      <c r="CO57" s="176"/>
      <c r="CP57" s="25"/>
      <c r="CQ57" s="25"/>
      <c r="CR57" s="25"/>
      <c r="CS57" s="25"/>
      <c r="CT57" s="25"/>
      <c r="CU57" s="25"/>
      <c r="CV57" s="25"/>
      <c r="CW57" s="25"/>
      <c r="CX57" s="25"/>
    </row>
    <row r="58" spans="84:112" ht="24.75" customHeight="1" x14ac:dyDescent="0.25">
      <c r="CF58" s="177" t="s">
        <v>279</v>
      </c>
      <c r="CG58" s="177"/>
      <c r="CH58" s="177"/>
      <c r="CI58" s="177"/>
      <c r="CJ58" s="177"/>
      <c r="CK58" s="177"/>
      <c r="CL58" s="177"/>
      <c r="CM58" s="177"/>
      <c r="CN58" s="177"/>
      <c r="CO58" s="177"/>
      <c r="CP58" s="177"/>
      <c r="CQ58" s="177"/>
      <c r="CR58" s="177"/>
      <c r="CS58" s="177"/>
      <c r="CT58" s="177"/>
      <c r="CU58" s="177"/>
      <c r="CV58" s="177"/>
      <c r="CW58" s="177"/>
      <c r="CX58" s="177"/>
    </row>
    <row r="59" spans="84:112" ht="23.25" customHeight="1" x14ac:dyDescent="0.25">
      <c r="CF59" s="60"/>
      <c r="CG59" s="60"/>
      <c r="CH59" s="60"/>
      <c r="CI59" s="60"/>
      <c r="CJ59" s="60"/>
      <c r="CK59" s="60"/>
      <c r="CL59" s="60"/>
      <c r="CM59" s="60"/>
      <c r="CN59" s="60"/>
      <c r="CO59" s="60"/>
      <c r="CP59" s="60"/>
      <c r="CQ59" s="60"/>
      <c r="CR59" s="60"/>
      <c r="CS59" s="60"/>
      <c r="CT59" s="60"/>
      <c r="CU59" s="60"/>
      <c r="CV59" s="60"/>
      <c r="CW59" s="60"/>
      <c r="CX59" s="60"/>
    </row>
    <row r="60" spans="84:112" ht="27" customHeight="1" x14ac:dyDescent="0.25">
      <c r="CF60" s="125" t="s">
        <v>1</v>
      </c>
      <c r="CG60" s="125"/>
      <c r="CH60" s="125"/>
      <c r="CI60" s="125"/>
      <c r="CJ60" s="125"/>
      <c r="CK60" s="125"/>
      <c r="CL60" s="125"/>
      <c r="CM60" s="125"/>
      <c r="CN60" s="125"/>
      <c r="CO60" s="125"/>
      <c r="CP60" s="125"/>
      <c r="CQ60" s="125"/>
      <c r="CR60" s="125"/>
      <c r="CS60" s="125"/>
      <c r="CT60" s="125"/>
      <c r="CU60" s="125"/>
      <c r="CV60" s="125"/>
      <c r="CW60" s="125"/>
      <c r="CX60" s="125"/>
    </row>
    <row r="61" spans="84:112" ht="25.5" customHeight="1" x14ac:dyDescent="0.25">
      <c r="CF61" s="175" t="s">
        <v>262</v>
      </c>
      <c r="CG61" s="125"/>
      <c r="CH61" s="125"/>
      <c r="CI61" s="125"/>
      <c r="CJ61" s="125"/>
      <c r="CK61" s="125"/>
      <c r="CL61" s="125"/>
      <c r="CM61" s="125"/>
      <c r="CN61" s="125"/>
      <c r="CO61" s="125"/>
      <c r="CP61" s="125"/>
      <c r="CQ61" s="125"/>
      <c r="CR61" s="125"/>
      <c r="CS61" s="125"/>
      <c r="CT61" s="125"/>
      <c r="CU61" s="125"/>
      <c r="CV61" s="125"/>
      <c r="CW61" s="125"/>
      <c r="CX61" s="125"/>
    </row>
    <row r="62" spans="84:112" ht="24.9" customHeight="1" x14ac:dyDescent="0.25">
      <c r="CF62" s="126"/>
      <c r="CG62" s="126"/>
      <c r="CH62" s="126"/>
      <c r="CI62" s="126"/>
      <c r="CJ62" s="126"/>
      <c r="CK62" s="126"/>
      <c r="CL62" s="126"/>
      <c r="CM62" s="126"/>
      <c r="CN62" s="126"/>
      <c r="CO62" s="126"/>
      <c r="CP62" s="126"/>
      <c r="CQ62" s="126"/>
      <c r="CR62" s="126"/>
      <c r="CS62" s="126"/>
      <c r="CT62" s="126"/>
      <c r="CU62" s="126"/>
      <c r="CV62" s="126"/>
      <c r="CW62" s="126"/>
      <c r="CX62" s="126"/>
    </row>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sheetData>
  <sheetProtection selectLockedCells="1" selectUnlockedCells="1"/>
  <mergeCells count="126">
    <mergeCell ref="CF62:CX62"/>
    <mergeCell ref="CF60:CX60"/>
    <mergeCell ref="CF61:CX61"/>
    <mergeCell ref="CG4:CK4"/>
    <mergeCell ref="CP4:CX4"/>
    <mergeCell ref="CG6:CN6"/>
    <mergeCell ref="CQ6:CU6"/>
    <mergeCell ref="CG5:CK5"/>
    <mergeCell ref="CQ5:CU5"/>
    <mergeCell ref="CG7:CK7"/>
    <mergeCell ref="CG10:CK10"/>
    <mergeCell ref="CQ10:CU10"/>
    <mergeCell ref="CG11:CK11"/>
    <mergeCell ref="CG13:CK13"/>
    <mergeCell ref="CQ12:CU12"/>
    <mergeCell ref="CQ13:CU13"/>
    <mergeCell ref="CQ14:CU14"/>
    <mergeCell ref="CG15:CK15"/>
    <mergeCell ref="CQ15:CU15"/>
    <mergeCell ref="CG16:CK16"/>
    <mergeCell ref="CQ16:CU16"/>
    <mergeCell ref="CG17:CK17"/>
    <mergeCell ref="CG23:CK23"/>
    <mergeCell ref="CQ23:CU23"/>
    <mergeCell ref="CF1:CW1"/>
    <mergeCell ref="CF2:CX2"/>
    <mergeCell ref="CQ17:CU17"/>
    <mergeCell ref="CQ18:CU18"/>
    <mergeCell ref="CQ19:CU19"/>
    <mergeCell ref="CQ20:CU20"/>
    <mergeCell ref="CQ21:CU21"/>
    <mergeCell ref="CG22:CK22"/>
    <mergeCell ref="CQ22:CU22"/>
    <mergeCell ref="CQ9:CU9"/>
    <mergeCell ref="CQ8:CU8"/>
    <mergeCell ref="CQ7:CU7"/>
    <mergeCell ref="CQ3:CU3"/>
    <mergeCell ref="CG21:CK21"/>
    <mergeCell ref="CG20:CK20"/>
    <mergeCell ref="CG19:CK19"/>
    <mergeCell ref="CG18:CK18"/>
    <mergeCell ref="CG9:CK9"/>
    <mergeCell ref="CG8:CK8"/>
    <mergeCell ref="CG3:CK3"/>
    <mergeCell ref="CG12:CK12"/>
    <mergeCell ref="CQ11:CU11"/>
    <mergeCell ref="CG24:CK24"/>
    <mergeCell ref="CQ24:CU24"/>
    <mergeCell ref="CG25:CK25"/>
    <mergeCell ref="CQ25:CU25"/>
    <mergeCell ref="CG26:CK26"/>
    <mergeCell ref="CQ26:CU26"/>
    <mergeCell ref="CG27:CK27"/>
    <mergeCell ref="CQ27:CU27"/>
    <mergeCell ref="CG28:CK28"/>
    <mergeCell ref="CQ28:CU28"/>
    <mergeCell ref="CQ29:CU29"/>
    <mergeCell ref="CG30:CK30"/>
    <mergeCell ref="CQ30:CU30"/>
    <mergeCell ref="CG31:CK31"/>
    <mergeCell ref="CQ31:CU31"/>
    <mergeCell ref="CG32:CK32"/>
    <mergeCell ref="CQ32:CU32"/>
    <mergeCell ref="CG33:CK33"/>
    <mergeCell ref="CQ33:CU33"/>
    <mergeCell ref="CG34:CK34"/>
    <mergeCell ref="CQ34:CU34"/>
    <mergeCell ref="CG35:CK35"/>
    <mergeCell ref="CQ35:CU35"/>
    <mergeCell ref="CG36:CK36"/>
    <mergeCell ref="CQ36:CU36"/>
    <mergeCell ref="CG37:CK37"/>
    <mergeCell ref="CQ37:CU37"/>
    <mergeCell ref="DF37:DG37"/>
    <mergeCell ref="CG38:CK38"/>
    <mergeCell ref="DF38:DG38"/>
    <mergeCell ref="CG39:CK39"/>
    <mergeCell ref="CP39:CS39"/>
    <mergeCell ref="CT39:CU39"/>
    <mergeCell ref="CV39:CW39"/>
    <mergeCell ref="DF39:DG39"/>
    <mergeCell ref="CG40:CK40"/>
    <mergeCell ref="CP40:CS40"/>
    <mergeCell ref="CT40:CU40"/>
    <mergeCell ref="CV40:CW40"/>
    <mergeCell ref="DF40:DG40"/>
    <mergeCell ref="CV41:CW41"/>
    <mergeCell ref="DF41:DG42"/>
    <mergeCell ref="CF42:CX43"/>
    <mergeCell ref="CF44:CX45"/>
    <mergeCell ref="CF47:CH47"/>
    <mergeCell ref="CI47:CK47"/>
    <mergeCell ref="CL47:CO47"/>
    <mergeCell ref="CP47:CT47"/>
    <mergeCell ref="CU47:CX47"/>
    <mergeCell ref="CF46:CH46"/>
    <mergeCell ref="CI46:CK46"/>
    <mergeCell ref="CL46:CM46"/>
    <mergeCell ref="CN46:CP46"/>
    <mergeCell ref="CQ46:CS46"/>
    <mergeCell ref="CT46:CV46"/>
    <mergeCell ref="CW46:CX46"/>
    <mergeCell ref="CF48:CK48"/>
    <mergeCell ref="CF49:CK49"/>
    <mergeCell ref="CL49:CX49"/>
    <mergeCell ref="CL50:CO50"/>
    <mergeCell ref="CP50:CT50"/>
    <mergeCell ref="CU50:CX50"/>
    <mergeCell ref="CF51:CK51"/>
    <mergeCell ref="CL51:CO51"/>
    <mergeCell ref="CP51:CT51"/>
    <mergeCell ref="CU51:CX51"/>
    <mergeCell ref="CL56:CO56"/>
    <mergeCell ref="CP56:CT56"/>
    <mergeCell ref="CU56:CX56"/>
    <mergeCell ref="CL57:CO57"/>
    <mergeCell ref="CF58:CX58"/>
    <mergeCell ref="CF52:CK52"/>
    <mergeCell ref="CL52:CX52"/>
    <mergeCell ref="CF54:CH54"/>
    <mergeCell ref="CI54:CK54"/>
    <mergeCell ref="CL54:CO54"/>
    <mergeCell ref="CP54:CT54"/>
    <mergeCell ref="CU54:CX54"/>
    <mergeCell ref="CF55:CK55"/>
    <mergeCell ref="CL55:CX55"/>
  </mergeCells>
  <conditionalFormatting sqref="CF46">
    <cfRule type="expression" dxfId="23" priority="1">
      <formula>$CX$25 &gt;0</formula>
    </cfRule>
  </conditionalFormatting>
  <conditionalFormatting sqref="CQ46">
    <cfRule type="expression" dxfId="18" priority="6">
      <formula>$CX$40 &gt;0</formula>
    </cfRule>
  </conditionalFormatting>
  <pageMargins left="0.64027777777777772" right="0.37986111111111109" top="0.47013888888888888" bottom="0.2298611111111111" header="0.51180555555555551" footer="0.51180555555555551"/>
  <pageSetup paperSize="9" scale="56"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BC7DD7C7-1F3B-42DB-A69D-5BC125674809}">
            <xm:f>'Standard Half Round'!$CX$25 &gt;0</xm:f>
            <x14:dxf>
              <font>
                <color theme="1"/>
              </font>
              <fill>
                <patternFill>
                  <bgColor theme="2"/>
                </patternFill>
              </fill>
            </x14:dxf>
          </x14:cfRule>
          <xm:sqref>CF46</xm:sqref>
        </x14:conditionalFormatting>
        <x14:conditionalFormatting xmlns:xm="http://schemas.microsoft.com/office/excel/2006/main">
          <x14:cfRule type="expression" priority="3" id="{BA6D9E0D-B533-43C8-8AD6-BC0DA18D7D87}">
            <xm:f>'Standard Ogee'!$CX$37 &gt;0</xm:f>
            <x14:dxf>
              <font>
                <color theme="1"/>
              </font>
              <fill>
                <patternFill>
                  <bgColor theme="2"/>
                </patternFill>
              </fill>
            </x14:dxf>
          </x14:cfRule>
          <xm:sqref>CI46</xm:sqref>
        </x14:conditionalFormatting>
        <x14:conditionalFormatting xmlns:xm="http://schemas.microsoft.com/office/excel/2006/main">
          <x14:cfRule type="expression" priority="4" id="{FC14A7E7-A240-475E-9D66-0429C7A5BCCD}">
            <xm:f>'Standard Box'!$CX$37 &gt;0</xm:f>
            <x14:dxf>
              <font>
                <color theme="1"/>
              </font>
              <fill>
                <patternFill>
                  <bgColor theme="2"/>
                </patternFill>
              </fill>
            </x14:dxf>
          </x14:cfRule>
          <xm:sqref>CL46</xm:sqref>
        </x14:conditionalFormatting>
        <x14:conditionalFormatting xmlns:xm="http://schemas.microsoft.com/office/excel/2006/main">
          <x14:cfRule type="expression" priority="5" id="{8FF62639-8BD1-420A-9D2E-DD31155BBD09}">
            <xm:f>'Large Half Round'!$CX$39 &gt;0</xm:f>
            <x14:dxf>
              <font>
                <color theme="1"/>
              </font>
              <fill>
                <patternFill>
                  <bgColor theme="2"/>
                </patternFill>
              </fill>
            </x14:dxf>
          </x14:cfRule>
          <xm:sqref>CN46</xm:sqref>
        </x14:conditionalFormatting>
        <x14:conditionalFormatting xmlns:xm="http://schemas.microsoft.com/office/excel/2006/main">
          <x14:cfRule type="expression" priority="7" id="{194DEF8A-B772-4066-B958-3355A69367AF}">
            <xm:f>'Large Box'!$CX$39 &gt;0</xm:f>
            <x14:dxf>
              <font>
                <color theme="1"/>
              </font>
              <fill>
                <patternFill>
                  <bgColor theme="2"/>
                </patternFill>
              </fill>
            </x14:dxf>
          </x14:cfRule>
          <xm:sqref>CT46</xm:sqref>
        </x14:conditionalFormatting>
        <x14:conditionalFormatting xmlns:xm="http://schemas.microsoft.com/office/excel/2006/main">
          <x14:cfRule type="expression" priority="8" id="{1B714DFF-AC8F-47BB-A5F7-ABD8663474F8}">
            <xm:f>'Architectural Features'!$CX$19 &gt;0</xm:f>
            <x14:dxf>
              <font>
                <color theme="1"/>
              </font>
              <fill>
                <patternFill>
                  <bgColor theme="2"/>
                </patternFill>
              </fill>
            </x14:dxf>
          </x14:cfRule>
          <xm:sqref>CW46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M98"/>
  <sheetViews>
    <sheetView view="pageBreakPreview" topLeftCell="CF1" zoomScale="85" zoomScaleNormal="75" zoomScaleSheetLayoutView="85" workbookViewId="0">
      <selection activeCell="CM9" sqref="CM9"/>
    </sheetView>
  </sheetViews>
  <sheetFormatPr defaultColWidth="8.6640625" defaultRowHeight="13.2" x14ac:dyDescent="0.25"/>
  <cols>
    <col min="1" max="83" width="0" style="1" hidden="1" customWidth="1"/>
    <col min="84" max="84" width="5.6640625" style="1" customWidth="1"/>
    <col min="85" max="89" width="7.109375" style="1" customWidth="1"/>
    <col min="90" max="92" width="11.44140625" style="1" customWidth="1"/>
    <col min="93" max="94" width="5.6640625" style="1" customWidth="1"/>
    <col min="95" max="99" width="7" style="1" customWidth="1"/>
    <col min="100" max="102" width="11.44140625" style="1" customWidth="1"/>
    <col min="103" max="16384" width="8.6640625" style="1"/>
  </cols>
  <sheetData>
    <row r="1" spans="1:112" ht="57" customHeight="1" thickBot="1" x14ac:dyDescent="0.3">
      <c r="CF1" s="225" t="s">
        <v>218</v>
      </c>
      <c r="CG1" s="226"/>
      <c r="CH1" s="226"/>
      <c r="CI1" s="226"/>
      <c r="CJ1" s="226"/>
      <c r="CK1" s="226"/>
      <c r="CL1" s="226"/>
      <c r="CM1" s="226"/>
      <c r="CN1" s="226"/>
      <c r="CO1" s="226"/>
      <c r="CP1" s="226"/>
      <c r="CQ1" s="226"/>
      <c r="CR1" s="226"/>
      <c r="CS1" s="226"/>
      <c r="CT1" s="226"/>
      <c r="CU1" s="226"/>
      <c r="CV1" s="226"/>
      <c r="CW1" s="226"/>
      <c r="CX1" s="119" t="s">
        <v>302</v>
      </c>
    </row>
    <row r="2" spans="1:112" ht="19.5" customHeight="1" thickBot="1" x14ac:dyDescent="0.3">
      <c r="CF2" s="123" t="s">
        <v>3</v>
      </c>
      <c r="CG2" s="123"/>
      <c r="CH2" s="123"/>
      <c r="CI2" s="123"/>
      <c r="CJ2" s="123"/>
      <c r="CK2" s="123"/>
      <c r="CL2" s="123"/>
      <c r="CM2" s="123"/>
      <c r="CN2" s="123"/>
      <c r="CO2" s="123"/>
      <c r="CP2" s="123"/>
      <c r="CQ2" s="123"/>
      <c r="CR2" s="123"/>
      <c r="CS2" s="123"/>
      <c r="CT2" s="123"/>
      <c r="CU2" s="123"/>
      <c r="CV2" s="123"/>
      <c r="CW2" s="123"/>
      <c r="CX2" s="123"/>
    </row>
    <row r="3" spans="1:112"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52" t="s">
        <v>4</v>
      </c>
      <c r="CG3" s="218" t="s">
        <v>5</v>
      </c>
      <c r="CH3" s="218"/>
      <c r="CI3" s="218"/>
      <c r="CJ3" s="218"/>
      <c r="CK3" s="218"/>
      <c r="CL3" s="52" t="s">
        <v>6</v>
      </c>
      <c r="CM3" s="52" t="s">
        <v>7</v>
      </c>
      <c r="CN3" s="53" t="s">
        <v>8</v>
      </c>
      <c r="CO3" s="53"/>
      <c r="CP3" s="52" t="s">
        <v>4</v>
      </c>
      <c r="CQ3" s="218" t="s">
        <v>5</v>
      </c>
      <c r="CR3" s="218"/>
      <c r="CS3" s="218"/>
      <c r="CT3" s="218"/>
      <c r="CU3" s="218"/>
      <c r="CV3" s="52" t="s">
        <v>6</v>
      </c>
      <c r="CW3" s="52" t="s">
        <v>7</v>
      </c>
      <c r="CX3" s="52" t="s">
        <v>8</v>
      </c>
      <c r="DA3" s="13"/>
    </row>
    <row r="4" spans="1:112"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39"/>
      <c r="CG4" s="173" t="s">
        <v>284</v>
      </c>
      <c r="CH4" s="173"/>
      <c r="CI4" s="173"/>
      <c r="CJ4" s="173"/>
      <c r="CK4" s="173"/>
      <c r="CL4" s="71" t="s">
        <v>219</v>
      </c>
      <c r="CM4" s="74">
        <v>106</v>
      </c>
      <c r="CN4" s="101">
        <f>SUM(CF4*CM4)</f>
        <v>0</v>
      </c>
      <c r="CO4" s="4"/>
      <c r="CP4" s="222" t="s">
        <v>46</v>
      </c>
      <c r="CQ4" s="223"/>
      <c r="CR4" s="223"/>
      <c r="CS4" s="223"/>
      <c r="CT4" s="223"/>
      <c r="CU4" s="223"/>
      <c r="CV4" s="223"/>
      <c r="CW4" s="223"/>
      <c r="CX4" s="224"/>
      <c r="DA4" s="13"/>
    </row>
    <row r="5" spans="1:112"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9">
        <f>SUM(CF4+CF9+CF10+CP6+CP7+CP8+CP9+CF18+CP13+CP24+DB20)</f>
        <v>0</v>
      </c>
      <c r="CG5" s="139" t="s">
        <v>96</v>
      </c>
      <c r="CH5" s="139"/>
      <c r="CI5" s="139"/>
      <c r="CJ5" s="139"/>
      <c r="CK5" s="139"/>
      <c r="CL5" s="71" t="s">
        <v>220</v>
      </c>
      <c r="CM5" s="72">
        <v>14.5</v>
      </c>
      <c r="CN5" s="68">
        <f>SUM(CF5*CM5)</f>
        <v>0</v>
      </c>
      <c r="CO5" s="13"/>
      <c r="CP5" s="43"/>
      <c r="CQ5" s="200" t="s">
        <v>49</v>
      </c>
      <c r="CR5" s="200"/>
      <c r="CS5" s="200"/>
      <c r="CT5" s="200"/>
      <c r="CU5" s="200"/>
      <c r="CV5" s="63" t="s">
        <v>221</v>
      </c>
      <c r="CW5" s="64">
        <v>45</v>
      </c>
      <c r="CX5" s="65">
        <f t="shared" ref="CX5:CX10" si="0">SUM(CP5*CW5)</f>
        <v>0</v>
      </c>
      <c r="DA5" s="13"/>
    </row>
    <row r="6" spans="1:112"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41" t="s">
        <v>71</v>
      </c>
      <c r="CG6" s="139" t="s">
        <v>143</v>
      </c>
      <c r="CH6" s="139"/>
      <c r="CI6" s="139"/>
      <c r="CJ6" s="139"/>
      <c r="CK6" s="139"/>
      <c r="CL6" s="139"/>
      <c r="CM6" s="139"/>
      <c r="CN6" s="139"/>
      <c r="CO6" s="13"/>
      <c r="CP6" s="43"/>
      <c r="CQ6" s="200" t="s">
        <v>222</v>
      </c>
      <c r="CR6" s="200"/>
      <c r="CS6" s="200"/>
      <c r="CT6" s="200"/>
      <c r="CU6" s="200"/>
      <c r="CV6" s="63" t="s">
        <v>223</v>
      </c>
      <c r="CW6" s="110">
        <v>58</v>
      </c>
      <c r="CX6" s="65">
        <f t="shared" si="0"/>
        <v>0</v>
      </c>
      <c r="DA6" s="13"/>
    </row>
    <row r="7" spans="1:112"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39"/>
      <c r="CG7" s="139" t="s">
        <v>11</v>
      </c>
      <c r="CH7" s="139"/>
      <c r="CI7" s="139"/>
      <c r="CJ7" s="139"/>
      <c r="CK7" s="139"/>
      <c r="CL7" s="71" t="s">
        <v>224</v>
      </c>
      <c r="CM7" s="72">
        <v>14.5</v>
      </c>
      <c r="CN7" s="77">
        <f>SUM(CF7*CM7)</f>
        <v>0</v>
      </c>
      <c r="CO7" s="13"/>
      <c r="CP7" s="43"/>
      <c r="CQ7" s="200" t="s">
        <v>225</v>
      </c>
      <c r="CR7" s="200"/>
      <c r="CS7" s="200"/>
      <c r="CT7" s="200"/>
      <c r="CU7" s="200"/>
      <c r="CV7" s="63" t="s">
        <v>226</v>
      </c>
      <c r="CW7" s="110">
        <v>58</v>
      </c>
      <c r="CX7" s="65">
        <f t="shared" si="0"/>
        <v>0</v>
      </c>
      <c r="DA7" s="13"/>
    </row>
    <row r="8" spans="1:112"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39"/>
      <c r="CG8" s="139" t="s">
        <v>14</v>
      </c>
      <c r="CH8" s="139"/>
      <c r="CI8" s="139"/>
      <c r="CJ8" s="139"/>
      <c r="CK8" s="139"/>
      <c r="CL8" s="71" t="s">
        <v>227</v>
      </c>
      <c r="CM8" s="72">
        <v>21.5</v>
      </c>
      <c r="CN8" s="77">
        <f>SUM(CF8*CM8)</f>
        <v>0</v>
      </c>
      <c r="CO8" s="13"/>
      <c r="CP8" s="43"/>
      <c r="CQ8" s="200" t="s">
        <v>61</v>
      </c>
      <c r="CR8" s="200"/>
      <c r="CS8" s="200"/>
      <c r="CT8" s="200"/>
      <c r="CU8" s="200"/>
      <c r="CV8" s="63" t="s">
        <v>228</v>
      </c>
      <c r="CW8" s="110">
        <v>71</v>
      </c>
      <c r="CX8" s="65">
        <f t="shared" si="0"/>
        <v>0</v>
      </c>
      <c r="DA8" s="13"/>
    </row>
    <row r="9" spans="1:112"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39"/>
      <c r="CG9" s="139" t="s">
        <v>22</v>
      </c>
      <c r="CH9" s="139"/>
      <c r="CI9" s="139"/>
      <c r="CJ9" s="139"/>
      <c r="CK9" s="139"/>
      <c r="CL9" s="71" t="s">
        <v>229</v>
      </c>
      <c r="CM9" s="72">
        <v>58</v>
      </c>
      <c r="CN9" s="77">
        <f>SUM(CF9*CM9)</f>
        <v>0</v>
      </c>
      <c r="CO9" s="13"/>
      <c r="CP9" s="43"/>
      <c r="CQ9" s="200" t="s">
        <v>64</v>
      </c>
      <c r="CR9" s="200"/>
      <c r="CS9" s="200"/>
      <c r="CT9" s="200"/>
      <c r="CU9" s="200"/>
      <c r="CV9" s="63" t="s">
        <v>230</v>
      </c>
      <c r="CW9" s="110">
        <v>71</v>
      </c>
      <c r="CX9" s="65">
        <f t="shared" si="0"/>
        <v>0</v>
      </c>
    </row>
    <row r="10" spans="1:112"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39"/>
      <c r="CG10" s="139" t="s">
        <v>26</v>
      </c>
      <c r="CH10" s="139"/>
      <c r="CI10" s="139"/>
      <c r="CJ10" s="139"/>
      <c r="CK10" s="139"/>
      <c r="CL10" s="71" t="s">
        <v>231</v>
      </c>
      <c r="CM10" s="72">
        <v>58</v>
      </c>
      <c r="CN10" s="77">
        <f>SUM(CF10*CM10)</f>
        <v>0</v>
      </c>
      <c r="CO10" s="13"/>
      <c r="CP10" s="21"/>
      <c r="CQ10" s="200" t="s">
        <v>294</v>
      </c>
      <c r="CR10" s="200"/>
      <c r="CS10" s="200"/>
      <c r="CT10" s="200"/>
      <c r="CU10" s="200"/>
      <c r="CV10" s="63" t="s">
        <v>232</v>
      </c>
      <c r="CW10" s="64">
        <v>200</v>
      </c>
      <c r="CX10" s="65">
        <f t="shared" si="0"/>
        <v>0</v>
      </c>
      <c r="DA10" s="13"/>
    </row>
    <row r="11" spans="1:112"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39"/>
      <c r="CG11" s="139" t="s">
        <v>30</v>
      </c>
      <c r="CH11" s="139"/>
      <c r="CI11" s="139"/>
      <c r="CJ11" s="139"/>
      <c r="CK11" s="139"/>
      <c r="CL11" s="71" t="s">
        <v>233</v>
      </c>
      <c r="CM11" s="72">
        <v>12</v>
      </c>
      <c r="CN11" s="77">
        <f>SUM(CF11*CM11)</f>
        <v>0</v>
      </c>
      <c r="CO11" s="13"/>
      <c r="CP11" s="21"/>
      <c r="CQ11" s="160" t="s">
        <v>306</v>
      </c>
      <c r="CR11" s="161"/>
      <c r="CS11" s="161"/>
      <c r="CT11" s="161"/>
      <c r="CU11" s="162"/>
      <c r="CV11" s="63" t="s">
        <v>300</v>
      </c>
      <c r="CW11" s="64">
        <f>SUM(CW10)*1.5</f>
        <v>300</v>
      </c>
      <c r="CX11" s="65">
        <f t="shared" ref="CX11" si="1">SUM(CP11*CW11)</f>
        <v>0</v>
      </c>
      <c r="DA11" s="13"/>
    </row>
    <row r="12" spans="1:112"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O12" s="13"/>
      <c r="CP12" s="43"/>
      <c r="CQ12" s="203" t="s">
        <v>119</v>
      </c>
      <c r="CR12" s="203"/>
      <c r="CS12" s="203"/>
      <c r="CT12" s="203"/>
      <c r="CU12" s="203"/>
      <c r="CV12" s="63" t="s">
        <v>120</v>
      </c>
      <c r="CW12" s="107">
        <v>120</v>
      </c>
      <c r="CX12" s="65">
        <f t="shared" ref="CX12:CX36" si="2">SUM(CP12*CW12)</f>
        <v>0</v>
      </c>
      <c r="DA12" s="13"/>
    </row>
    <row r="13" spans="1:112"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39"/>
      <c r="CG13" s="173" t="s">
        <v>260</v>
      </c>
      <c r="CH13" s="173"/>
      <c r="CI13" s="173"/>
      <c r="CJ13" s="173"/>
      <c r="CK13" s="173"/>
      <c r="CL13" s="71" t="s">
        <v>36</v>
      </c>
      <c r="CM13" s="72">
        <v>91</v>
      </c>
      <c r="CN13" s="77">
        <f t="shared" ref="CN13:CN26" si="3">SUM(CF13*CM13)</f>
        <v>0</v>
      </c>
      <c r="CO13" s="13"/>
      <c r="CP13" s="43"/>
      <c r="CQ13" s="200" t="s">
        <v>268</v>
      </c>
      <c r="CR13" s="200"/>
      <c r="CS13" s="200"/>
      <c r="CT13" s="200"/>
      <c r="CU13" s="200"/>
      <c r="CV13" s="63" t="s">
        <v>234</v>
      </c>
      <c r="CW13" s="64">
        <v>37.5</v>
      </c>
      <c r="CX13" s="65">
        <f t="shared" si="2"/>
        <v>0</v>
      </c>
      <c r="DA13" s="13"/>
    </row>
    <row r="14" spans="1:112"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39"/>
      <c r="CG14" s="139" t="s">
        <v>268</v>
      </c>
      <c r="CH14" s="139"/>
      <c r="CI14" s="139"/>
      <c r="CJ14" s="139"/>
      <c r="CK14" s="139"/>
      <c r="CL14" s="71" t="s">
        <v>234</v>
      </c>
      <c r="CM14" s="72">
        <v>37.5</v>
      </c>
      <c r="CN14" s="77">
        <f t="shared" si="3"/>
        <v>0</v>
      </c>
      <c r="CO14" s="13"/>
      <c r="CP14" s="43"/>
      <c r="CQ14" s="200" t="s">
        <v>108</v>
      </c>
      <c r="CR14" s="200"/>
      <c r="CS14" s="200"/>
      <c r="CT14" s="200"/>
      <c r="CU14" s="200"/>
      <c r="CV14" s="63" t="s">
        <v>109</v>
      </c>
      <c r="CW14" s="104">
        <v>8.5</v>
      </c>
      <c r="CX14" s="65">
        <f t="shared" si="2"/>
        <v>0</v>
      </c>
      <c r="DA14" s="13"/>
      <c r="DB14" s="13"/>
      <c r="DD14" s="16"/>
      <c r="DE14" s="16"/>
      <c r="DF14" s="16"/>
      <c r="DG14" s="16"/>
      <c r="DH14" s="13"/>
    </row>
    <row r="15" spans="1:112"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39"/>
      <c r="CG15" s="139" t="s">
        <v>108</v>
      </c>
      <c r="CH15" s="139"/>
      <c r="CI15" s="139"/>
      <c r="CJ15" s="139"/>
      <c r="CK15" s="139"/>
      <c r="CL15" s="71" t="s">
        <v>109</v>
      </c>
      <c r="CM15" s="72">
        <v>8.5</v>
      </c>
      <c r="CN15" s="77">
        <f t="shared" si="3"/>
        <v>0</v>
      </c>
      <c r="CO15" s="13"/>
      <c r="CP15" s="43"/>
      <c r="CQ15" s="200" t="s">
        <v>122</v>
      </c>
      <c r="CR15" s="200"/>
      <c r="CS15" s="200"/>
      <c r="CT15" s="200"/>
      <c r="CU15" s="200"/>
      <c r="CV15" s="63" t="s">
        <v>123</v>
      </c>
      <c r="CW15" s="104">
        <v>14</v>
      </c>
      <c r="CX15" s="65">
        <f t="shared" si="2"/>
        <v>0</v>
      </c>
      <c r="DA15" s="13"/>
      <c r="DB15" s="13"/>
      <c r="DC15" s="13"/>
      <c r="DD15" s="16"/>
      <c r="DE15" s="16"/>
      <c r="DF15" s="16"/>
      <c r="DG15" s="16"/>
      <c r="DH15" s="13"/>
    </row>
    <row r="16" spans="1:112"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39"/>
      <c r="CG16" s="139" t="s">
        <v>44</v>
      </c>
      <c r="CH16" s="139"/>
      <c r="CI16" s="139"/>
      <c r="CJ16" s="139"/>
      <c r="CK16" s="139"/>
      <c r="CL16" s="71" t="s">
        <v>45</v>
      </c>
      <c r="CM16" s="89">
        <v>11.5</v>
      </c>
      <c r="CN16" s="77">
        <f t="shared" si="3"/>
        <v>0</v>
      </c>
      <c r="CO16" s="13"/>
      <c r="CP16" s="43"/>
      <c r="CQ16" s="200" t="s">
        <v>124</v>
      </c>
      <c r="CR16" s="200"/>
      <c r="CS16" s="200"/>
      <c r="CT16" s="200"/>
      <c r="CU16" s="200"/>
      <c r="CV16" s="63" t="s">
        <v>125</v>
      </c>
      <c r="CW16" s="104">
        <v>12</v>
      </c>
      <c r="CX16" s="65">
        <f t="shared" si="2"/>
        <v>0</v>
      </c>
      <c r="DA16" s="13"/>
      <c r="DB16" s="13"/>
      <c r="DC16" s="13"/>
      <c r="DD16" s="16"/>
      <c r="DE16" s="16"/>
      <c r="DF16" s="16"/>
      <c r="DG16" s="16"/>
      <c r="DH16" s="13"/>
    </row>
    <row r="17" spans="1:117"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39"/>
      <c r="CG17" s="139" t="s">
        <v>47</v>
      </c>
      <c r="CH17" s="139"/>
      <c r="CI17" s="139"/>
      <c r="CJ17" s="139"/>
      <c r="CK17" s="139"/>
      <c r="CL17" s="71" t="s">
        <v>48</v>
      </c>
      <c r="CM17" s="89">
        <v>10</v>
      </c>
      <c r="CN17" s="77">
        <f t="shared" si="3"/>
        <v>0</v>
      </c>
      <c r="CO17" s="13"/>
      <c r="CP17" s="43"/>
      <c r="CQ17" s="200" t="s">
        <v>126</v>
      </c>
      <c r="CR17" s="200"/>
      <c r="CS17" s="200"/>
      <c r="CT17" s="200"/>
      <c r="CU17" s="200"/>
      <c r="CV17" s="63" t="s">
        <v>127</v>
      </c>
      <c r="CW17" s="104">
        <v>23.5</v>
      </c>
      <c r="CX17" s="65">
        <f t="shared" si="2"/>
        <v>0</v>
      </c>
      <c r="DA17" s="13"/>
      <c r="DB17" s="13"/>
      <c r="DD17" s="16"/>
      <c r="DE17" s="16"/>
      <c r="DF17" s="16"/>
      <c r="DG17" s="16"/>
      <c r="DH17" s="13"/>
    </row>
    <row r="18" spans="1:117"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39"/>
      <c r="CG18" s="139" t="s">
        <v>51</v>
      </c>
      <c r="CH18" s="139"/>
      <c r="CI18" s="139"/>
      <c r="CJ18" s="139"/>
      <c r="CK18" s="139"/>
      <c r="CL18" s="71" t="s">
        <v>52</v>
      </c>
      <c r="CM18" s="89">
        <v>15</v>
      </c>
      <c r="CN18" s="77">
        <f t="shared" si="3"/>
        <v>0</v>
      </c>
      <c r="CO18" s="13"/>
      <c r="CP18" s="43"/>
      <c r="CQ18" s="200" t="s">
        <v>128</v>
      </c>
      <c r="CR18" s="200"/>
      <c r="CS18" s="200"/>
      <c r="CT18" s="200"/>
      <c r="CU18" s="200"/>
      <c r="CV18" s="63" t="s">
        <v>129</v>
      </c>
      <c r="CW18" s="104">
        <v>23.5</v>
      </c>
      <c r="CX18" s="65">
        <f t="shared" si="2"/>
        <v>0</v>
      </c>
      <c r="DA18" s="13"/>
      <c r="DB18" s="13"/>
      <c r="DC18" s="13"/>
      <c r="DD18" s="16"/>
      <c r="DE18" s="16"/>
      <c r="DF18" s="16"/>
      <c r="DG18" s="16"/>
      <c r="DH18" s="13"/>
    </row>
    <row r="19" spans="1:117"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39"/>
      <c r="CG19" s="139" t="s">
        <v>55</v>
      </c>
      <c r="CH19" s="139"/>
      <c r="CI19" s="139"/>
      <c r="CJ19" s="139"/>
      <c r="CK19" s="139"/>
      <c r="CL19" s="71" t="s">
        <v>56</v>
      </c>
      <c r="CM19" s="89">
        <v>15</v>
      </c>
      <c r="CN19" s="77">
        <f t="shared" si="3"/>
        <v>0</v>
      </c>
      <c r="CO19" s="13"/>
      <c r="CP19" s="43"/>
      <c r="CQ19" s="200" t="s">
        <v>130</v>
      </c>
      <c r="CR19" s="200"/>
      <c r="CS19" s="200"/>
      <c r="CT19" s="200"/>
      <c r="CU19" s="200"/>
      <c r="CV19" s="63" t="s">
        <v>131</v>
      </c>
      <c r="CW19" s="104">
        <v>100</v>
      </c>
      <c r="CX19" s="65">
        <f t="shared" si="2"/>
        <v>0</v>
      </c>
      <c r="DA19" s="13"/>
      <c r="DB19" s="42"/>
      <c r="DC19" s="18"/>
      <c r="DD19" s="18"/>
      <c r="DE19" s="18"/>
      <c r="DF19" s="18"/>
      <c r="DG19" s="18"/>
      <c r="DH19" s="4"/>
      <c r="DI19" s="4"/>
      <c r="DJ19" s="19"/>
      <c r="DK19" s="19"/>
      <c r="DL19" s="20"/>
      <c r="DM19" s="20"/>
    </row>
    <row r="20" spans="1:117" ht="22.5"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9"/>
      <c r="CG20" s="139" t="s">
        <v>59</v>
      </c>
      <c r="CH20" s="139"/>
      <c r="CI20" s="139"/>
      <c r="CJ20" s="139"/>
      <c r="CK20" s="139"/>
      <c r="CL20" s="71" t="s">
        <v>60</v>
      </c>
      <c r="CM20" s="89">
        <v>15</v>
      </c>
      <c r="CN20" s="77">
        <f t="shared" si="3"/>
        <v>0</v>
      </c>
      <c r="CO20" s="13"/>
      <c r="CP20" s="43"/>
      <c r="CQ20" s="200" t="s">
        <v>132</v>
      </c>
      <c r="CR20" s="200"/>
      <c r="CS20" s="200"/>
      <c r="CT20" s="200"/>
      <c r="CU20" s="200"/>
      <c r="CV20" s="63" t="s">
        <v>133</v>
      </c>
      <c r="CW20" s="104">
        <v>53</v>
      </c>
      <c r="CX20" s="65">
        <f t="shared" si="2"/>
        <v>0</v>
      </c>
      <c r="DA20" s="13"/>
      <c r="DB20" s="42"/>
      <c r="DC20" s="13"/>
      <c r="DD20" s="13"/>
      <c r="DE20" s="13"/>
      <c r="DF20" s="13"/>
      <c r="DG20" s="13"/>
      <c r="DH20" s="4"/>
      <c r="DI20" s="4"/>
      <c r="DJ20" s="19"/>
      <c r="DK20" s="19"/>
      <c r="DL20" s="20"/>
      <c r="DM20" s="20"/>
    </row>
    <row r="21" spans="1:117"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39"/>
      <c r="CG21" s="139" t="s">
        <v>258</v>
      </c>
      <c r="CH21" s="139"/>
      <c r="CI21" s="139"/>
      <c r="CJ21" s="139"/>
      <c r="CK21" s="139"/>
      <c r="CL21" s="71" t="s">
        <v>63</v>
      </c>
      <c r="CM21" s="89">
        <v>74</v>
      </c>
      <c r="CN21" s="77">
        <f t="shared" si="3"/>
        <v>0</v>
      </c>
      <c r="CO21" s="13"/>
      <c r="CP21" s="43"/>
      <c r="CQ21" s="200" t="s">
        <v>134</v>
      </c>
      <c r="CR21" s="200"/>
      <c r="CS21" s="200"/>
      <c r="CT21" s="200"/>
      <c r="CU21" s="200"/>
      <c r="CV21" s="63" t="s">
        <v>135</v>
      </c>
      <c r="CW21" s="104">
        <v>81</v>
      </c>
      <c r="CX21" s="65">
        <f t="shared" si="2"/>
        <v>0</v>
      </c>
      <c r="DA21" s="13"/>
      <c r="DB21" s="42"/>
      <c r="DC21" s="13"/>
      <c r="DD21" s="13"/>
      <c r="DE21" s="13"/>
      <c r="DF21" s="13"/>
      <c r="DG21" s="13"/>
      <c r="DH21" s="4"/>
      <c r="DI21" s="4"/>
      <c r="DJ21" s="19"/>
      <c r="DK21" s="19"/>
      <c r="DL21" s="20"/>
      <c r="DM21" s="20"/>
    </row>
    <row r="22" spans="1:117"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39"/>
      <c r="CG22" s="139" t="s">
        <v>66</v>
      </c>
      <c r="CH22" s="139"/>
      <c r="CI22" s="139"/>
      <c r="CJ22" s="139"/>
      <c r="CK22" s="139"/>
      <c r="CL22" s="71" t="s">
        <v>67</v>
      </c>
      <c r="CM22" s="89">
        <v>38</v>
      </c>
      <c r="CN22" s="77">
        <f t="shared" si="3"/>
        <v>0</v>
      </c>
      <c r="CO22" s="13"/>
      <c r="CP22" s="43"/>
      <c r="CQ22" s="200" t="s">
        <v>136</v>
      </c>
      <c r="CR22" s="200"/>
      <c r="CS22" s="200"/>
      <c r="CT22" s="200"/>
      <c r="CU22" s="200"/>
      <c r="CV22" s="63" t="s">
        <v>137</v>
      </c>
      <c r="CW22" s="104">
        <v>69.5</v>
      </c>
      <c r="CX22" s="65">
        <f t="shared" si="2"/>
        <v>0</v>
      </c>
      <c r="DA22" s="13"/>
      <c r="DB22" s="42"/>
      <c r="DC22" s="13"/>
      <c r="DD22" s="13"/>
      <c r="DE22" s="13"/>
      <c r="DF22" s="13"/>
      <c r="DG22" s="13"/>
      <c r="DH22" s="4"/>
      <c r="DI22" s="4"/>
      <c r="DJ22" s="19"/>
      <c r="DK22" s="19"/>
      <c r="DL22" s="20"/>
      <c r="DM22" s="20"/>
    </row>
    <row r="23" spans="1:117"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39"/>
      <c r="CG23" s="139" t="s">
        <v>69</v>
      </c>
      <c r="CH23" s="139"/>
      <c r="CI23" s="139"/>
      <c r="CJ23" s="139"/>
      <c r="CK23" s="139"/>
      <c r="CL23" s="71" t="s">
        <v>70</v>
      </c>
      <c r="CM23" s="89">
        <v>91</v>
      </c>
      <c r="CN23" s="77">
        <f t="shared" si="3"/>
        <v>0</v>
      </c>
      <c r="CO23" s="13"/>
      <c r="CP23" s="43"/>
      <c r="CQ23" s="203" t="s">
        <v>171</v>
      </c>
      <c r="CR23" s="203"/>
      <c r="CS23" s="203"/>
      <c r="CT23" s="203"/>
      <c r="CU23" s="203"/>
      <c r="CV23" s="63" t="s">
        <v>172</v>
      </c>
      <c r="CW23" s="64">
        <v>125</v>
      </c>
      <c r="CX23" s="65">
        <f t="shared" si="2"/>
        <v>0</v>
      </c>
      <c r="DA23" s="13"/>
      <c r="DB23" s="42"/>
      <c r="DC23" s="13"/>
      <c r="DD23" s="13"/>
      <c r="DE23" s="13"/>
      <c r="DF23" s="13"/>
      <c r="DG23" s="13"/>
      <c r="DH23" s="4"/>
      <c r="DI23" s="4"/>
      <c r="DJ23" s="19"/>
      <c r="DK23" s="19"/>
      <c r="DL23" s="20"/>
      <c r="DM23" s="20"/>
    </row>
    <row r="24" spans="1:117"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39"/>
      <c r="CG24" s="139" t="s">
        <v>72</v>
      </c>
      <c r="CH24" s="139"/>
      <c r="CI24" s="139"/>
      <c r="CJ24" s="139"/>
      <c r="CK24" s="139"/>
      <c r="CL24" s="71" t="s">
        <v>73</v>
      </c>
      <c r="CM24" s="89">
        <v>56</v>
      </c>
      <c r="CN24" s="77">
        <f t="shared" si="3"/>
        <v>0</v>
      </c>
      <c r="CO24" s="13"/>
      <c r="CP24" s="43"/>
      <c r="CQ24" s="200" t="s">
        <v>268</v>
      </c>
      <c r="CR24" s="200"/>
      <c r="CS24" s="200"/>
      <c r="CT24" s="200"/>
      <c r="CU24" s="200"/>
      <c r="CV24" s="63" t="s">
        <v>235</v>
      </c>
      <c r="CW24" s="64">
        <v>37.5</v>
      </c>
      <c r="CX24" s="65">
        <f t="shared" si="2"/>
        <v>0</v>
      </c>
      <c r="DA24" s="13"/>
      <c r="DB24" s="42"/>
      <c r="DC24" s="13"/>
      <c r="DD24" s="13"/>
      <c r="DE24" s="13"/>
      <c r="DF24" s="13"/>
      <c r="DG24" s="13"/>
      <c r="DH24" s="4"/>
      <c r="DI24" s="4"/>
      <c r="DJ24" s="19"/>
      <c r="DK24" s="19"/>
      <c r="DL24" s="20"/>
      <c r="DM24" s="20"/>
    </row>
    <row r="25" spans="1:117"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39"/>
      <c r="CG25" s="139" t="s">
        <v>74</v>
      </c>
      <c r="CH25" s="139"/>
      <c r="CI25" s="139"/>
      <c r="CJ25" s="139"/>
      <c r="CK25" s="139"/>
      <c r="CL25" s="71" t="s">
        <v>75</v>
      </c>
      <c r="CM25" s="89">
        <v>48</v>
      </c>
      <c r="CN25" s="77">
        <f t="shared" si="3"/>
        <v>0</v>
      </c>
      <c r="CO25" s="13"/>
      <c r="CP25" s="43"/>
      <c r="CQ25" s="200" t="s">
        <v>216</v>
      </c>
      <c r="CR25" s="200"/>
      <c r="CS25" s="200"/>
      <c r="CT25" s="200"/>
      <c r="CU25" s="200"/>
      <c r="CV25" s="63" t="s">
        <v>217</v>
      </c>
      <c r="CW25" s="64">
        <v>8.5</v>
      </c>
      <c r="CX25" s="65">
        <f t="shared" si="2"/>
        <v>0</v>
      </c>
      <c r="DA25" s="13"/>
      <c r="DB25" s="42"/>
      <c r="DC25" s="13"/>
      <c r="DD25" s="13"/>
      <c r="DE25" s="13"/>
      <c r="DF25" s="13"/>
      <c r="DG25" s="13"/>
      <c r="DH25" s="4"/>
      <c r="DI25" s="4"/>
      <c r="DJ25" s="19"/>
      <c r="DK25" s="19"/>
      <c r="DL25" s="20"/>
      <c r="DM25" s="20"/>
    </row>
    <row r="26" spans="1:117"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9"/>
      <c r="CG26" s="139" t="s">
        <v>78</v>
      </c>
      <c r="CH26" s="139"/>
      <c r="CI26" s="139"/>
      <c r="CJ26" s="139"/>
      <c r="CK26" s="139"/>
      <c r="CL26" s="71" t="s">
        <v>79</v>
      </c>
      <c r="CM26" s="89">
        <v>26.5</v>
      </c>
      <c r="CN26" s="77">
        <f t="shared" si="3"/>
        <v>0</v>
      </c>
      <c r="CO26" s="13"/>
      <c r="CP26" s="43"/>
      <c r="CQ26" s="200" t="s">
        <v>177</v>
      </c>
      <c r="CR26" s="200"/>
      <c r="CS26" s="200"/>
      <c r="CT26" s="200"/>
      <c r="CU26" s="200"/>
      <c r="CV26" s="63" t="s">
        <v>178</v>
      </c>
      <c r="CW26" s="110">
        <v>12</v>
      </c>
      <c r="CX26" s="65">
        <f t="shared" si="2"/>
        <v>0</v>
      </c>
      <c r="DA26" s="13"/>
      <c r="DB26" s="42"/>
      <c r="DC26" s="13"/>
      <c r="DD26" s="13"/>
      <c r="DE26" s="13"/>
      <c r="DF26" s="13"/>
      <c r="DG26" s="13"/>
      <c r="DH26" s="4"/>
      <c r="DI26" s="4"/>
      <c r="DJ26" s="19"/>
      <c r="DK26" s="19"/>
      <c r="DL26" s="20"/>
      <c r="DM26" s="20"/>
    </row>
    <row r="27" spans="1:117"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214"/>
      <c r="CG27" s="214"/>
      <c r="CH27" s="214"/>
      <c r="CI27" s="214"/>
      <c r="CJ27" s="214"/>
      <c r="CK27" s="214"/>
      <c r="CL27" s="214"/>
      <c r="CM27" s="214"/>
      <c r="CN27" s="214"/>
      <c r="CO27" s="13"/>
      <c r="CP27" s="43"/>
      <c r="CQ27" s="200" t="s">
        <v>179</v>
      </c>
      <c r="CR27" s="200"/>
      <c r="CS27" s="200"/>
      <c r="CT27" s="200"/>
      <c r="CU27" s="200"/>
      <c r="CV27" s="63" t="s">
        <v>180</v>
      </c>
      <c r="CW27" s="110">
        <v>10</v>
      </c>
      <c r="CX27" s="65">
        <f t="shared" si="2"/>
        <v>0</v>
      </c>
      <c r="DA27" s="13"/>
      <c r="DB27" s="42"/>
      <c r="DC27" s="13"/>
      <c r="DD27" s="13"/>
      <c r="DE27" s="13"/>
      <c r="DF27" s="13"/>
      <c r="DG27" s="13"/>
      <c r="DH27" s="4"/>
      <c r="DI27" s="4"/>
      <c r="DJ27" s="19"/>
      <c r="DK27" s="19"/>
      <c r="DL27" s="20"/>
      <c r="DM27" s="20"/>
    </row>
    <row r="28" spans="1:117"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39"/>
      <c r="CG28" s="173" t="s">
        <v>141</v>
      </c>
      <c r="CH28" s="173"/>
      <c r="CI28" s="173"/>
      <c r="CJ28" s="173"/>
      <c r="CK28" s="173"/>
      <c r="CL28" s="71"/>
      <c r="CM28" s="72"/>
      <c r="CN28" s="77"/>
      <c r="CO28" s="13"/>
      <c r="CP28" s="43"/>
      <c r="CQ28" s="200" t="s">
        <v>181</v>
      </c>
      <c r="CR28" s="200"/>
      <c r="CS28" s="200"/>
      <c r="CT28" s="200"/>
      <c r="CU28" s="200"/>
      <c r="CV28" s="63" t="s">
        <v>182</v>
      </c>
      <c r="CW28" s="110">
        <v>19</v>
      </c>
      <c r="CX28" s="65">
        <f t="shared" si="2"/>
        <v>0</v>
      </c>
      <c r="DA28" s="13"/>
      <c r="DB28" s="42"/>
      <c r="DC28" s="13"/>
      <c r="DD28" s="13"/>
      <c r="DE28" s="13"/>
      <c r="DF28" s="13"/>
      <c r="DG28" s="13"/>
      <c r="DH28" s="4"/>
      <c r="DI28" s="4"/>
      <c r="DJ28" s="19"/>
      <c r="DK28" s="19"/>
      <c r="DL28" s="20"/>
      <c r="DM28" s="20"/>
    </row>
    <row r="29" spans="1:117"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39"/>
      <c r="CG29" s="139" t="s">
        <v>12</v>
      </c>
      <c r="CH29" s="139"/>
      <c r="CI29" s="139"/>
      <c r="CJ29" s="139"/>
      <c r="CK29" s="139"/>
      <c r="CL29" s="71" t="s">
        <v>13</v>
      </c>
      <c r="CM29" s="89">
        <v>1.5</v>
      </c>
      <c r="CN29" s="77">
        <f t="shared" ref="CN29:CN37" si="4">SUM(CF29*CM29)</f>
        <v>0</v>
      </c>
      <c r="CO29" s="23"/>
      <c r="CP29" s="43"/>
      <c r="CQ29" s="200" t="s">
        <v>183</v>
      </c>
      <c r="CR29" s="200"/>
      <c r="CS29" s="200"/>
      <c r="CT29" s="200"/>
      <c r="CU29" s="200"/>
      <c r="CV29" s="63" t="s">
        <v>184</v>
      </c>
      <c r="CW29" s="110">
        <v>19</v>
      </c>
      <c r="CX29" s="65">
        <f t="shared" si="2"/>
        <v>0</v>
      </c>
      <c r="DA29" s="18"/>
      <c r="DB29" s="42"/>
      <c r="DC29" s="13"/>
      <c r="DD29" s="13"/>
      <c r="DE29" s="13"/>
      <c r="DF29" s="13"/>
      <c r="DG29" s="13"/>
      <c r="DH29" s="4"/>
      <c r="DI29" s="4"/>
      <c r="DJ29" s="19"/>
      <c r="DK29" s="19"/>
      <c r="DL29" s="20"/>
      <c r="DM29" s="20"/>
    </row>
    <row r="30" spans="1:117"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39"/>
      <c r="CG30" s="139" t="s">
        <v>16</v>
      </c>
      <c r="CH30" s="139"/>
      <c r="CI30" s="139"/>
      <c r="CJ30" s="139"/>
      <c r="CK30" s="139"/>
      <c r="CL30" s="71" t="s">
        <v>17</v>
      </c>
      <c r="CM30" s="89">
        <v>2</v>
      </c>
      <c r="CN30" s="77">
        <f t="shared" si="4"/>
        <v>0</v>
      </c>
      <c r="CO30" s="23"/>
      <c r="CP30" s="43"/>
      <c r="CQ30" s="200" t="s">
        <v>185</v>
      </c>
      <c r="CR30" s="200"/>
      <c r="CS30" s="200"/>
      <c r="CT30" s="200"/>
      <c r="CU30" s="200"/>
      <c r="CV30" s="63" t="s">
        <v>186</v>
      </c>
      <c r="CW30" s="110">
        <v>19</v>
      </c>
      <c r="CX30" s="65">
        <f t="shared" si="2"/>
        <v>0</v>
      </c>
      <c r="DA30" s="18"/>
      <c r="DB30" s="42"/>
      <c r="DC30" s="13"/>
      <c r="DD30" s="13"/>
      <c r="DE30" s="13"/>
      <c r="DF30" s="13"/>
      <c r="DG30" s="13"/>
      <c r="DH30" s="4"/>
      <c r="DI30" s="4"/>
      <c r="DJ30" s="19"/>
      <c r="DK30" s="19"/>
      <c r="DL30" s="20"/>
      <c r="DM30" s="20"/>
    </row>
    <row r="31" spans="1:117"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39"/>
      <c r="CG31" s="139" t="s">
        <v>20</v>
      </c>
      <c r="CH31" s="139"/>
      <c r="CI31" s="139"/>
      <c r="CJ31" s="139"/>
      <c r="CK31" s="139"/>
      <c r="CL31" s="71" t="s">
        <v>21</v>
      </c>
      <c r="CM31" s="89">
        <v>2.5</v>
      </c>
      <c r="CN31" s="77">
        <f t="shared" si="4"/>
        <v>0</v>
      </c>
      <c r="CO31" s="23"/>
      <c r="CP31" s="43"/>
      <c r="CQ31" s="200" t="s">
        <v>187</v>
      </c>
      <c r="CR31" s="200"/>
      <c r="CS31" s="200"/>
      <c r="CT31" s="200"/>
      <c r="CU31" s="200"/>
      <c r="CV31" s="63" t="s">
        <v>188</v>
      </c>
      <c r="CW31" s="110">
        <v>91</v>
      </c>
      <c r="CX31" s="65">
        <f t="shared" si="2"/>
        <v>0</v>
      </c>
      <c r="DA31" s="18"/>
      <c r="DB31" s="42"/>
      <c r="DC31" s="13"/>
      <c r="DD31" s="13"/>
      <c r="DE31" s="13"/>
      <c r="DF31" s="13"/>
      <c r="DG31" s="13"/>
      <c r="DH31" s="4"/>
      <c r="DI31" s="4"/>
      <c r="DJ31" s="19"/>
      <c r="DK31" s="19"/>
      <c r="DL31" s="20"/>
      <c r="DM31" s="20"/>
    </row>
    <row r="32" spans="1:117"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39"/>
      <c r="CG32" s="139" t="s">
        <v>24</v>
      </c>
      <c r="CH32" s="139"/>
      <c r="CI32" s="139"/>
      <c r="CJ32" s="139"/>
      <c r="CK32" s="139"/>
      <c r="CL32" s="71" t="s">
        <v>25</v>
      </c>
      <c r="CM32" s="89">
        <v>3</v>
      </c>
      <c r="CN32" s="77">
        <f t="shared" si="4"/>
        <v>0</v>
      </c>
      <c r="CO32" s="23"/>
      <c r="CP32" s="43"/>
      <c r="CQ32" s="200" t="s">
        <v>189</v>
      </c>
      <c r="CR32" s="200"/>
      <c r="CS32" s="200"/>
      <c r="CT32" s="200"/>
      <c r="CU32" s="200"/>
      <c r="CV32" s="63" t="s">
        <v>190</v>
      </c>
      <c r="CW32" s="110">
        <v>48</v>
      </c>
      <c r="CX32" s="65">
        <f t="shared" si="2"/>
        <v>0</v>
      </c>
      <c r="DA32" s="18"/>
      <c r="DB32" s="42"/>
      <c r="DC32" s="13"/>
      <c r="DD32" s="13"/>
      <c r="DE32" s="13"/>
      <c r="DF32" s="13"/>
      <c r="DG32" s="13"/>
      <c r="DH32" s="4"/>
      <c r="DI32" s="4"/>
      <c r="DJ32" s="19"/>
      <c r="DK32" s="19"/>
      <c r="DL32" s="20"/>
      <c r="DM32" s="20"/>
    </row>
    <row r="33" spans="1:111"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39"/>
      <c r="CG33" s="139" t="s">
        <v>28</v>
      </c>
      <c r="CH33" s="139"/>
      <c r="CI33" s="139"/>
      <c r="CJ33" s="139"/>
      <c r="CK33" s="139"/>
      <c r="CL33" s="71" t="s">
        <v>29</v>
      </c>
      <c r="CM33" s="89">
        <v>3.5</v>
      </c>
      <c r="CN33" s="77">
        <f t="shared" si="4"/>
        <v>0</v>
      </c>
      <c r="CO33" s="23"/>
      <c r="CP33" s="43"/>
      <c r="CQ33" s="200" t="s">
        <v>191</v>
      </c>
      <c r="CR33" s="200"/>
      <c r="CS33" s="200"/>
      <c r="CT33" s="200"/>
      <c r="CU33" s="200"/>
      <c r="CV33" s="63" t="s">
        <v>192</v>
      </c>
      <c r="CW33" s="110">
        <v>96</v>
      </c>
      <c r="CX33" s="65">
        <f t="shared" si="2"/>
        <v>0</v>
      </c>
      <c r="DA33" s="18"/>
      <c r="DB33" s="18"/>
      <c r="DC33" s="18"/>
      <c r="DD33" s="16"/>
      <c r="DE33" s="16"/>
      <c r="DF33" s="16"/>
      <c r="DG33" s="16"/>
    </row>
    <row r="34" spans="1:111" ht="23.1" customHeight="1" thickBo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39"/>
      <c r="CG34" s="139" t="s">
        <v>32</v>
      </c>
      <c r="CH34" s="139"/>
      <c r="CI34" s="139"/>
      <c r="CJ34" s="139"/>
      <c r="CK34" s="139"/>
      <c r="CL34" s="71" t="s">
        <v>33</v>
      </c>
      <c r="CM34" s="89">
        <v>18.5</v>
      </c>
      <c r="CN34" s="77">
        <f t="shared" si="4"/>
        <v>0</v>
      </c>
      <c r="CO34" s="23"/>
      <c r="CP34" s="43"/>
      <c r="CQ34" s="200" t="s">
        <v>193</v>
      </c>
      <c r="CR34" s="200"/>
      <c r="CS34" s="200"/>
      <c r="CT34" s="200"/>
      <c r="CU34" s="200"/>
      <c r="CV34" s="63" t="s">
        <v>194</v>
      </c>
      <c r="CW34" s="110">
        <v>68.5</v>
      </c>
      <c r="CX34" s="65">
        <f t="shared" si="2"/>
        <v>0</v>
      </c>
      <c r="DA34" s="18"/>
      <c r="DB34" s="18"/>
      <c r="DC34" s="18"/>
      <c r="DD34" s="153"/>
      <c r="DE34" s="153"/>
      <c r="DF34" s="153"/>
      <c r="DG34" s="153"/>
    </row>
    <row r="35" spans="1:111" ht="23.1" customHeight="1" thickBo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39"/>
      <c r="CG35" s="139" t="s">
        <v>34</v>
      </c>
      <c r="CH35" s="139"/>
      <c r="CI35" s="139"/>
      <c r="CJ35" s="139"/>
      <c r="CK35" s="139"/>
      <c r="CL35" s="71" t="s">
        <v>35</v>
      </c>
      <c r="CM35" s="89">
        <v>12</v>
      </c>
      <c r="CN35" s="77">
        <f t="shared" si="4"/>
        <v>0</v>
      </c>
      <c r="CO35" s="23"/>
      <c r="CP35" s="43"/>
      <c r="CQ35" s="200" t="s">
        <v>195</v>
      </c>
      <c r="CR35" s="200"/>
      <c r="CS35" s="200"/>
      <c r="CT35" s="200"/>
      <c r="CU35" s="200"/>
      <c r="CV35" s="63" t="s">
        <v>196</v>
      </c>
      <c r="CW35" s="110">
        <v>50</v>
      </c>
      <c r="CX35" s="65">
        <f t="shared" si="2"/>
        <v>0</v>
      </c>
      <c r="DA35" s="18"/>
      <c r="DB35" s="18"/>
      <c r="DC35" s="18"/>
      <c r="DD35" s="16"/>
      <c r="DE35" s="16"/>
      <c r="DF35" s="153"/>
      <c r="DG35" s="153"/>
    </row>
    <row r="36" spans="1:111" ht="23.1" customHeight="1" thickBo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39"/>
      <c r="CG36" s="139" t="s">
        <v>37</v>
      </c>
      <c r="CH36" s="139"/>
      <c r="CI36" s="139"/>
      <c r="CJ36" s="139"/>
      <c r="CK36" s="139"/>
      <c r="CL36" s="71" t="s">
        <v>38</v>
      </c>
      <c r="CM36" s="89">
        <v>18.5</v>
      </c>
      <c r="CN36" s="77">
        <f t="shared" si="4"/>
        <v>0</v>
      </c>
      <c r="CO36" s="23"/>
      <c r="CP36" s="43"/>
      <c r="CQ36" s="200" t="s">
        <v>197</v>
      </c>
      <c r="CR36" s="200"/>
      <c r="CS36" s="200"/>
      <c r="CT36" s="200"/>
      <c r="CU36" s="200"/>
      <c r="CV36" s="63" t="s">
        <v>198</v>
      </c>
      <c r="CW36" s="110">
        <v>28</v>
      </c>
      <c r="CX36" s="65">
        <f t="shared" si="2"/>
        <v>0</v>
      </c>
      <c r="DA36" s="13"/>
      <c r="DB36" s="13"/>
      <c r="DC36" s="13"/>
      <c r="DD36" s="16"/>
      <c r="DE36" s="16"/>
      <c r="DF36" s="22"/>
      <c r="DG36" s="22"/>
    </row>
    <row r="37" spans="1:111" ht="23.1" customHeight="1" thickBot="1"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39"/>
      <c r="CG37" s="139" t="s">
        <v>40</v>
      </c>
      <c r="CH37" s="139"/>
      <c r="CI37" s="139"/>
      <c r="CJ37" s="139"/>
      <c r="CK37" s="139"/>
      <c r="CL37" s="71" t="s">
        <v>41</v>
      </c>
      <c r="CM37" s="89">
        <v>45</v>
      </c>
      <c r="CN37" s="77">
        <f t="shared" si="4"/>
        <v>0</v>
      </c>
      <c r="CO37" s="23"/>
      <c r="CP37" s="24"/>
      <c r="CQ37" s="24"/>
      <c r="CR37" s="24"/>
      <c r="CS37" s="24"/>
      <c r="CT37" s="24"/>
      <c r="CU37" s="24"/>
      <c r="CV37" s="4"/>
      <c r="CW37" s="4"/>
      <c r="CX37" s="20"/>
      <c r="DA37" s="13"/>
      <c r="DB37" s="13"/>
      <c r="DC37" s="13"/>
      <c r="DD37" s="153"/>
      <c r="DE37" s="153"/>
      <c r="DF37" s="22"/>
      <c r="DG37" s="22"/>
    </row>
    <row r="38" spans="1:111" ht="23.1" customHeight="1" thickBot="1"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39"/>
      <c r="CG38" s="139"/>
      <c r="CH38" s="139"/>
      <c r="CI38" s="139"/>
      <c r="CJ38" s="139"/>
      <c r="CK38" s="139"/>
      <c r="CL38" s="71"/>
      <c r="CM38" s="72"/>
      <c r="CN38" s="77"/>
      <c r="CO38" s="23"/>
      <c r="CP38" s="181" t="s">
        <v>76</v>
      </c>
      <c r="CQ38" s="181"/>
      <c r="CR38" s="181"/>
      <c r="CS38" s="181"/>
      <c r="CT38" s="199">
        <f>SUM(CN4+CN5+CN7+CN8+CN9+CN10+CN11+CN14+CN13+CN15+CN16+CN17+CN18+CN19+CN20+CN21+CN22+CN23+CN24+CN25+CN26+CN29+CN30+CN31+CN32+CN33+CN34+CN35+CN36+CN37+CN38+CX5+CX6+CX7+CX8+CX9+CX10+CX12+CX13+CX14+CX15+CX16+CX17+CX18+CX19+CX20+CX21+CX22+CX23+CX24+CX25+CX26+CX27+CX28+CX29+CX30+CX31+CX32+CX33+CX34+CX35+CX36+CX11)</f>
        <v>0</v>
      </c>
      <c r="CU38" s="199"/>
      <c r="CV38" s="181" t="s">
        <v>77</v>
      </c>
      <c r="CW38" s="181"/>
      <c r="CX38" s="77">
        <f>SUM(CT38+CT39)*0.2</f>
        <v>0</v>
      </c>
      <c r="DA38" s="13"/>
      <c r="DB38" s="13"/>
      <c r="DC38" s="13"/>
      <c r="DD38" s="153"/>
      <c r="DE38" s="153"/>
      <c r="DF38" s="22"/>
      <c r="DG38" s="22"/>
    </row>
    <row r="39" spans="1:111" ht="23.1" customHeight="1" thickBot="1"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39"/>
      <c r="CG39" s="139"/>
      <c r="CH39" s="139"/>
      <c r="CI39" s="139"/>
      <c r="CJ39" s="139"/>
      <c r="CK39" s="139"/>
      <c r="CL39" s="71"/>
      <c r="CM39" s="72"/>
      <c r="CN39" s="77"/>
      <c r="CO39" s="23"/>
      <c r="CP39" s="178" t="s">
        <v>80</v>
      </c>
      <c r="CQ39" s="178"/>
      <c r="CR39" s="178"/>
      <c r="CS39" s="178"/>
      <c r="CT39" s="179">
        <v>0</v>
      </c>
      <c r="CU39" s="179"/>
      <c r="CV39" s="180" t="s">
        <v>8</v>
      </c>
      <c r="CW39" s="180"/>
      <c r="CX39" s="121">
        <f>SUM(CT38+CX38+CT39)</f>
        <v>0</v>
      </c>
      <c r="DA39" s="13"/>
      <c r="DB39" s="13"/>
      <c r="DC39" s="13"/>
      <c r="DD39" s="153"/>
      <c r="DE39" s="153"/>
      <c r="DF39" s="22"/>
      <c r="DG39" s="22"/>
    </row>
    <row r="40" spans="1:111" ht="23.1"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38"/>
      <c r="CG40" s="13"/>
      <c r="CH40" s="13"/>
      <c r="CI40" s="13"/>
      <c r="CJ40" s="13"/>
      <c r="CK40" s="13"/>
      <c r="CL40" s="4"/>
      <c r="CM40" s="19"/>
      <c r="CN40" s="20"/>
      <c r="CO40" s="23"/>
      <c r="CP40" s="24"/>
      <c r="CQ40" s="24"/>
      <c r="CR40" s="24"/>
      <c r="CS40" s="24"/>
      <c r="CT40" s="24"/>
      <c r="CU40" s="24"/>
      <c r="CV40" s="123"/>
      <c r="CW40" s="123"/>
      <c r="CX40" s="20"/>
      <c r="DA40" s="13"/>
      <c r="DB40" s="13"/>
      <c r="DC40" s="13"/>
      <c r="DD40" s="153"/>
      <c r="DE40" s="153"/>
      <c r="DF40" s="44"/>
      <c r="DG40" s="44"/>
    </row>
    <row r="41" spans="1:111"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47" t="s">
        <v>265</v>
      </c>
      <c r="CG41" s="147"/>
      <c r="CH41" s="147"/>
      <c r="CI41" s="147"/>
      <c r="CJ41" s="147"/>
      <c r="CK41" s="147"/>
      <c r="CL41" s="147"/>
      <c r="CM41" s="147"/>
      <c r="CN41" s="147"/>
      <c r="CO41" s="147"/>
      <c r="CP41" s="147"/>
      <c r="CQ41" s="147"/>
      <c r="CR41" s="147"/>
      <c r="CS41" s="147"/>
      <c r="CT41" s="147"/>
      <c r="CU41" s="147"/>
      <c r="CV41" s="147"/>
      <c r="CW41" s="147"/>
      <c r="CX41" s="147"/>
      <c r="DA41" s="13"/>
      <c r="DB41" s="13"/>
      <c r="DC41" s="13"/>
      <c r="DD41" s="153"/>
      <c r="DE41" s="153"/>
      <c r="DF41" s="44"/>
      <c r="DG41" s="44"/>
    </row>
    <row r="42" spans="1:111" ht="18"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147"/>
      <c r="CG42" s="147"/>
      <c r="CH42" s="147"/>
      <c r="CI42" s="147"/>
      <c r="CJ42" s="147"/>
      <c r="CK42" s="147"/>
      <c r="CL42" s="147"/>
      <c r="CM42" s="147"/>
      <c r="CN42" s="147"/>
      <c r="CO42" s="147"/>
      <c r="CP42" s="147"/>
      <c r="CQ42" s="147"/>
      <c r="CR42" s="147"/>
      <c r="CS42" s="147"/>
      <c r="CT42" s="147"/>
      <c r="CU42" s="147"/>
      <c r="CV42" s="147"/>
      <c r="CW42" s="147"/>
      <c r="CX42" s="147"/>
      <c r="CZ42" s="13"/>
      <c r="DA42" s="13"/>
      <c r="DB42" s="13"/>
      <c r="DC42" s="13"/>
      <c r="DD42" s="13"/>
      <c r="DE42" s="13"/>
    </row>
    <row r="43" spans="1:111"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48" t="s">
        <v>277</v>
      </c>
      <c r="CG43" s="148"/>
      <c r="CH43" s="148"/>
      <c r="CI43" s="148"/>
      <c r="CJ43" s="148"/>
      <c r="CK43" s="148"/>
      <c r="CL43" s="148"/>
      <c r="CM43" s="148"/>
      <c r="CN43" s="148"/>
      <c r="CO43" s="148"/>
      <c r="CP43" s="148"/>
      <c r="CQ43" s="148"/>
      <c r="CR43" s="148"/>
      <c r="CS43" s="148"/>
      <c r="CT43" s="148"/>
      <c r="CU43" s="148"/>
      <c r="CV43" s="148"/>
      <c r="CW43" s="148"/>
      <c r="CX43" s="148"/>
      <c r="CZ43" s="13"/>
      <c r="DA43" s="13"/>
      <c r="DB43" s="13"/>
      <c r="DC43" s="13"/>
      <c r="DD43" s="13"/>
      <c r="DE43" s="13"/>
    </row>
    <row r="44" spans="1:111" ht="23.1"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148"/>
      <c r="CG44" s="148"/>
      <c r="CH44" s="148"/>
      <c r="CI44" s="148"/>
      <c r="CJ44" s="148"/>
      <c r="CK44" s="148"/>
      <c r="CL44" s="148"/>
      <c r="CM44" s="148"/>
      <c r="CN44" s="148"/>
      <c r="CO44" s="148"/>
      <c r="CP44" s="148"/>
      <c r="CQ44" s="148"/>
      <c r="CR44" s="148"/>
      <c r="CS44" s="148"/>
      <c r="CT44" s="148"/>
      <c r="CU44" s="148"/>
      <c r="CV44" s="148"/>
      <c r="CW44" s="148"/>
      <c r="CX44" s="148"/>
      <c r="CZ44" s="13"/>
      <c r="DA44" s="13"/>
      <c r="DB44" s="13"/>
      <c r="DC44" s="13"/>
      <c r="DD44" s="13"/>
      <c r="DE44" s="13"/>
    </row>
    <row r="45" spans="1:111" ht="23.1"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10"/>
      <c r="CF45" s="152" t="s">
        <v>285</v>
      </c>
      <c r="CG45" s="152"/>
      <c r="CH45" s="152"/>
      <c r="CI45" s="152" t="s">
        <v>286</v>
      </c>
      <c r="CJ45" s="152"/>
      <c r="CK45" s="152"/>
      <c r="CL45" s="152" t="s">
        <v>287</v>
      </c>
      <c r="CM45" s="152"/>
      <c r="CN45" s="152" t="s">
        <v>288</v>
      </c>
      <c r="CO45" s="152"/>
      <c r="CP45" s="152"/>
      <c r="CQ45" s="152" t="s">
        <v>289</v>
      </c>
      <c r="CR45" s="152"/>
      <c r="CS45" s="152"/>
      <c r="CT45" s="152" t="s">
        <v>290</v>
      </c>
      <c r="CU45" s="152"/>
      <c r="CV45" s="152"/>
      <c r="CW45" s="152" t="s">
        <v>291</v>
      </c>
      <c r="CX45" s="152"/>
      <c r="CZ45" s="13"/>
      <c r="DA45" s="13"/>
      <c r="DB45" s="13"/>
      <c r="DC45" s="13"/>
      <c r="DD45" s="13"/>
      <c r="DE45" s="13"/>
    </row>
    <row r="46" spans="1:111" ht="22.5" customHeight="1" x14ac:dyDescent="0.25">
      <c r="CF46" s="150" t="s">
        <v>81</v>
      </c>
      <c r="CG46" s="150"/>
      <c r="CH46" s="150"/>
      <c r="CI46" s="151" t="s">
        <v>82</v>
      </c>
      <c r="CJ46" s="151"/>
      <c r="CK46" s="151"/>
      <c r="CL46" s="134"/>
      <c r="CM46" s="134"/>
      <c r="CN46" s="134"/>
      <c r="CO46" s="134"/>
      <c r="CP46" s="132" t="s">
        <v>157</v>
      </c>
      <c r="CQ46" s="132"/>
      <c r="CR46" s="132"/>
      <c r="CS46" s="132"/>
      <c r="CT46" s="132"/>
      <c r="CU46" s="136"/>
      <c r="CV46" s="136"/>
      <c r="CW46" s="136"/>
      <c r="CX46" s="136"/>
      <c r="CZ46" s="13"/>
      <c r="DA46" s="13"/>
      <c r="DB46" s="13"/>
      <c r="DC46" s="13"/>
      <c r="DD46" s="13"/>
      <c r="DE46" s="13"/>
    </row>
    <row r="47" spans="1:111" ht="23.1" customHeight="1" x14ac:dyDescent="0.25">
      <c r="CF47" s="132" t="s">
        <v>84</v>
      </c>
      <c r="CG47" s="132"/>
      <c r="CH47" s="132"/>
      <c r="CI47" s="132"/>
      <c r="CJ47" s="132"/>
      <c r="CK47" s="132"/>
      <c r="CL47" s="50"/>
      <c r="CM47" s="50"/>
      <c r="CN47" s="50"/>
      <c r="CO47" s="50"/>
      <c r="CP47" s="51"/>
      <c r="CQ47" s="51"/>
      <c r="CR47" s="27"/>
      <c r="CS47" s="27"/>
      <c r="CT47" s="27"/>
      <c r="CU47" s="27"/>
      <c r="CV47" s="27"/>
      <c r="CW47" s="27"/>
      <c r="CX47" s="27"/>
      <c r="DD47" s="13"/>
      <c r="DE47" s="13"/>
    </row>
    <row r="48" spans="1:111" ht="23.1" customHeight="1" x14ac:dyDescent="0.25">
      <c r="CF48" s="132" t="s">
        <v>85</v>
      </c>
      <c r="CG48" s="132"/>
      <c r="CH48" s="132"/>
      <c r="CI48" s="132"/>
      <c r="CJ48" s="132"/>
      <c r="CK48" s="132"/>
      <c r="CL48" s="134"/>
      <c r="CM48" s="134"/>
      <c r="CN48" s="134"/>
      <c r="CO48" s="134"/>
      <c r="CP48" s="134"/>
      <c r="CQ48" s="134"/>
      <c r="CR48" s="134"/>
      <c r="CS48" s="134"/>
      <c r="CT48" s="134"/>
      <c r="CU48" s="134"/>
      <c r="CV48" s="134"/>
      <c r="CW48" s="134"/>
      <c r="CX48" s="134"/>
      <c r="DD48" s="13"/>
      <c r="DE48" s="13"/>
    </row>
    <row r="49" spans="84:109" ht="24" customHeight="1" x14ac:dyDescent="0.25">
      <c r="CF49" s="30"/>
      <c r="CG49" s="30"/>
      <c r="CH49" s="30"/>
      <c r="CI49" s="30"/>
      <c r="CJ49" s="30"/>
      <c r="CK49" s="30"/>
      <c r="CL49" s="134"/>
      <c r="CM49" s="134"/>
      <c r="CN49" s="134"/>
      <c r="CO49" s="134"/>
      <c r="CP49" s="132" t="s">
        <v>86</v>
      </c>
      <c r="CQ49" s="132"/>
      <c r="CR49" s="132"/>
      <c r="CS49" s="132"/>
      <c r="CT49" s="132"/>
      <c r="CU49" s="138"/>
      <c r="CV49" s="138"/>
      <c r="CW49" s="138"/>
      <c r="CX49" s="138"/>
      <c r="DD49" s="13"/>
      <c r="DE49" s="13"/>
    </row>
    <row r="50" spans="84:109" ht="23.1" customHeight="1" x14ac:dyDescent="0.25">
      <c r="CF50" s="132" t="s">
        <v>87</v>
      </c>
      <c r="CG50" s="132"/>
      <c r="CH50" s="132"/>
      <c r="CI50" s="132"/>
      <c r="CJ50" s="132"/>
      <c r="CK50" s="132"/>
      <c r="CL50" s="136"/>
      <c r="CM50" s="136"/>
      <c r="CN50" s="136"/>
      <c r="CO50" s="136"/>
      <c r="CP50" s="132" t="s">
        <v>88</v>
      </c>
      <c r="CQ50" s="132"/>
      <c r="CR50" s="132"/>
      <c r="CS50" s="132"/>
      <c r="CT50" s="132"/>
      <c r="CU50" s="136"/>
      <c r="CV50" s="136"/>
      <c r="CW50" s="136"/>
      <c r="CX50" s="136"/>
      <c r="DD50" s="13"/>
      <c r="DE50" s="13"/>
    </row>
    <row r="51" spans="84:109" ht="28.5" customHeight="1" x14ac:dyDescent="0.25">
      <c r="CF51" s="132" t="s">
        <v>89</v>
      </c>
      <c r="CG51" s="132"/>
      <c r="CH51" s="132"/>
      <c r="CI51" s="132"/>
      <c r="CJ51" s="132"/>
      <c r="CK51" s="132"/>
      <c r="CL51" s="133"/>
      <c r="CM51" s="133"/>
      <c r="CN51" s="133"/>
      <c r="CO51" s="133"/>
      <c r="CP51" s="133"/>
      <c r="CQ51" s="133"/>
      <c r="CR51" s="133"/>
      <c r="CS51" s="133"/>
      <c r="CT51" s="133"/>
      <c r="CU51" s="133"/>
      <c r="CV51" s="133"/>
      <c r="CW51" s="133"/>
      <c r="CX51" s="133"/>
      <c r="DD51" s="13"/>
      <c r="DE51" s="13"/>
    </row>
    <row r="52" spans="84:109" ht="23.1" customHeight="1" x14ac:dyDescent="0.25">
      <c r="CF52" s="30"/>
      <c r="CG52" s="30"/>
      <c r="CH52" s="30"/>
      <c r="CI52" s="30"/>
      <c r="CJ52" s="30"/>
      <c r="CK52" s="30"/>
      <c r="CL52" s="30"/>
      <c r="CM52" s="30"/>
      <c r="CN52" s="30"/>
      <c r="CO52" s="27"/>
      <c r="CP52" s="30"/>
      <c r="CQ52" s="30"/>
      <c r="CR52" s="30"/>
      <c r="CS52" s="30"/>
      <c r="CT52" s="30"/>
      <c r="CU52" s="30"/>
      <c r="CV52" s="30"/>
      <c r="CW52" s="30"/>
      <c r="CX52" s="30"/>
    </row>
    <row r="53" spans="84:109" ht="27" customHeight="1" x14ac:dyDescent="0.25">
      <c r="CF53" s="135" t="s">
        <v>90</v>
      </c>
      <c r="CG53" s="135"/>
      <c r="CH53" s="135"/>
      <c r="CI53" s="132" t="s">
        <v>91</v>
      </c>
      <c r="CJ53" s="132"/>
      <c r="CK53" s="132"/>
      <c r="CL53" s="134"/>
      <c r="CM53" s="134"/>
      <c r="CN53" s="134"/>
      <c r="CO53" s="134"/>
      <c r="CP53" s="132" t="s">
        <v>92</v>
      </c>
      <c r="CQ53" s="132"/>
      <c r="CR53" s="132"/>
      <c r="CS53" s="132"/>
      <c r="CT53" s="132"/>
      <c r="CU53" s="136"/>
      <c r="CV53" s="136"/>
      <c r="CW53" s="136"/>
      <c r="CX53" s="136"/>
    </row>
    <row r="54" spans="84:109" ht="28.5" customHeight="1" x14ac:dyDescent="0.25">
      <c r="CF54" s="132" t="s">
        <v>93</v>
      </c>
      <c r="CG54" s="132"/>
      <c r="CH54" s="132"/>
      <c r="CI54" s="132"/>
      <c r="CJ54" s="132"/>
      <c r="CK54" s="132"/>
      <c r="CL54" s="134"/>
      <c r="CM54" s="134"/>
      <c r="CN54" s="134"/>
      <c r="CO54" s="134"/>
      <c r="CP54" s="134"/>
      <c r="CQ54" s="134"/>
      <c r="CR54" s="134"/>
      <c r="CS54" s="134"/>
      <c r="CT54" s="134"/>
      <c r="CU54" s="134"/>
      <c r="CV54" s="134"/>
      <c r="CW54" s="134"/>
      <c r="CX54" s="134"/>
    </row>
    <row r="55" spans="84:109" ht="29.25" customHeight="1" x14ac:dyDescent="0.25">
      <c r="CF55" s="30"/>
      <c r="CG55" s="30"/>
      <c r="CH55" s="30"/>
      <c r="CI55" s="30"/>
      <c r="CJ55" s="30"/>
      <c r="CK55" s="30"/>
      <c r="CL55" s="134"/>
      <c r="CM55" s="134"/>
      <c r="CN55" s="134"/>
      <c r="CO55" s="134"/>
      <c r="CP55" s="132" t="s">
        <v>86</v>
      </c>
      <c r="CQ55" s="132"/>
      <c r="CR55" s="132"/>
      <c r="CS55" s="132"/>
      <c r="CT55" s="132"/>
      <c r="CU55" s="134"/>
      <c r="CV55" s="134"/>
      <c r="CW55" s="134"/>
      <c r="CX55" s="134"/>
    </row>
    <row r="56" spans="84:109" ht="26.25" customHeight="1" x14ac:dyDescent="0.3">
      <c r="CF56" s="25"/>
      <c r="CG56" s="25"/>
      <c r="CH56" s="25"/>
      <c r="CI56" s="25"/>
      <c r="CJ56" s="25"/>
      <c r="CK56" s="25"/>
      <c r="CL56" s="176"/>
      <c r="CM56" s="176"/>
      <c r="CN56" s="176"/>
      <c r="CO56" s="176"/>
      <c r="CP56" s="25"/>
      <c r="CQ56" s="25"/>
      <c r="CR56" s="25"/>
      <c r="CS56" s="25"/>
      <c r="CT56" s="25"/>
      <c r="CU56" s="25"/>
      <c r="CV56" s="25"/>
      <c r="CW56" s="25"/>
      <c r="CX56" s="25"/>
    </row>
    <row r="57" spans="84:109" ht="24.9" customHeight="1" x14ac:dyDescent="0.25">
      <c r="CF57" s="177" t="s">
        <v>279</v>
      </c>
      <c r="CG57" s="177"/>
      <c r="CH57" s="177"/>
      <c r="CI57" s="177"/>
      <c r="CJ57" s="177"/>
      <c r="CK57" s="177"/>
      <c r="CL57" s="177"/>
      <c r="CM57" s="177"/>
      <c r="CN57" s="177"/>
      <c r="CO57" s="177"/>
      <c r="CP57" s="177"/>
      <c r="CQ57" s="177"/>
      <c r="CR57" s="177"/>
      <c r="CS57" s="177"/>
      <c r="CT57" s="177"/>
      <c r="CU57" s="177"/>
      <c r="CV57" s="177"/>
      <c r="CW57" s="177"/>
      <c r="CX57" s="177"/>
    </row>
    <row r="58" spans="84:109" ht="21.75" customHeight="1" x14ac:dyDescent="0.25">
      <c r="CF58" s="60"/>
      <c r="CG58" s="60"/>
      <c r="CH58" s="60"/>
      <c r="CI58" s="60"/>
      <c r="CJ58" s="60"/>
      <c r="CK58" s="60"/>
      <c r="CL58" s="60"/>
      <c r="CM58" s="60"/>
      <c r="CN58" s="60"/>
      <c r="CO58" s="60"/>
      <c r="CP58" s="60"/>
      <c r="CQ58" s="60"/>
      <c r="CR58" s="60"/>
      <c r="CS58" s="60"/>
      <c r="CT58" s="60"/>
      <c r="CU58" s="60"/>
      <c r="CV58" s="60"/>
      <c r="CW58" s="60"/>
      <c r="CX58" s="60"/>
    </row>
    <row r="59" spans="84:109" ht="24" customHeight="1" x14ac:dyDescent="0.25">
      <c r="CF59" s="125" t="s">
        <v>1</v>
      </c>
      <c r="CG59" s="125"/>
      <c r="CH59" s="125"/>
      <c r="CI59" s="125"/>
      <c r="CJ59" s="125"/>
      <c r="CK59" s="125"/>
      <c r="CL59" s="125"/>
      <c r="CM59" s="125"/>
      <c r="CN59" s="125"/>
      <c r="CO59" s="125"/>
      <c r="CP59" s="125"/>
      <c r="CQ59" s="125"/>
      <c r="CR59" s="125"/>
      <c r="CS59" s="125"/>
      <c r="CT59" s="125"/>
      <c r="CU59" s="125"/>
      <c r="CV59" s="125"/>
      <c r="CW59" s="125"/>
      <c r="CX59" s="125"/>
    </row>
    <row r="60" spans="84:109" ht="24" customHeight="1" x14ac:dyDescent="0.25">
      <c r="CF60" s="175" t="s">
        <v>262</v>
      </c>
      <c r="CG60" s="125"/>
      <c r="CH60" s="125"/>
      <c r="CI60" s="125"/>
      <c r="CJ60" s="125"/>
      <c r="CK60" s="125"/>
      <c r="CL60" s="125"/>
      <c r="CM60" s="125"/>
      <c r="CN60" s="125"/>
      <c r="CO60" s="125"/>
      <c r="CP60" s="125"/>
      <c r="CQ60" s="125"/>
      <c r="CR60" s="125"/>
      <c r="CS60" s="125"/>
      <c r="CT60" s="125"/>
      <c r="CU60" s="125"/>
      <c r="CV60" s="125"/>
      <c r="CW60" s="125"/>
      <c r="CX60" s="125"/>
    </row>
    <row r="61" spans="84:109" ht="24.9" customHeight="1" x14ac:dyDescent="0.25">
      <c r="CF61" s="126"/>
      <c r="CG61" s="126"/>
      <c r="CH61" s="126"/>
      <c r="CI61" s="126"/>
      <c r="CJ61" s="126"/>
      <c r="CK61" s="126"/>
      <c r="CL61" s="126"/>
      <c r="CM61" s="126"/>
      <c r="CN61" s="126"/>
      <c r="CO61" s="126"/>
      <c r="CP61" s="126"/>
      <c r="CQ61" s="126"/>
      <c r="CR61" s="126"/>
      <c r="CS61" s="126"/>
      <c r="CT61" s="126"/>
      <c r="CU61" s="126"/>
      <c r="CV61" s="126"/>
      <c r="CW61" s="126"/>
      <c r="CX61" s="126"/>
    </row>
    <row r="62" spans="84:109" ht="24.9" customHeight="1" x14ac:dyDescent="0.25"/>
    <row r="63" spans="84:109" ht="24.9" customHeight="1" x14ac:dyDescent="0.25"/>
    <row r="64" spans="84:109"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sheetData>
  <sheetProtection selectLockedCells="1" selectUnlockedCells="1"/>
  <mergeCells count="127">
    <mergeCell ref="CU55:CX55"/>
    <mergeCell ref="CL56:CO56"/>
    <mergeCell ref="CF57:CX57"/>
    <mergeCell ref="CG19:CK19"/>
    <mergeCell ref="CQ19:CU19"/>
    <mergeCell ref="CG20:CK20"/>
    <mergeCell ref="CW45:CX45"/>
    <mergeCell ref="CF61:CX61"/>
    <mergeCell ref="CF59:CX59"/>
    <mergeCell ref="CF60:CX60"/>
    <mergeCell ref="CF46:CH46"/>
    <mergeCell ref="CI46:CK46"/>
    <mergeCell ref="CL46:CO46"/>
    <mergeCell ref="CP46:CT46"/>
    <mergeCell ref="CU46:CX46"/>
    <mergeCell ref="CF47:CK47"/>
    <mergeCell ref="CF48:CK48"/>
    <mergeCell ref="CL48:CX48"/>
    <mergeCell ref="CL49:CO49"/>
    <mergeCell ref="CP49:CT49"/>
    <mergeCell ref="CU49:CX49"/>
    <mergeCell ref="CF50:CK50"/>
    <mergeCell ref="CL50:CO50"/>
    <mergeCell ref="CP50:CT50"/>
    <mergeCell ref="CU50:CX50"/>
    <mergeCell ref="CL55:CO55"/>
    <mergeCell ref="CP55:CT55"/>
    <mergeCell ref="CF2:CX2"/>
    <mergeCell ref="CG3:CK3"/>
    <mergeCell ref="CQ3:CU3"/>
    <mergeCell ref="CF1:CW1"/>
    <mergeCell ref="CQ7:CU7"/>
    <mergeCell ref="CG8:CK8"/>
    <mergeCell ref="CQ8:CU8"/>
    <mergeCell ref="CG9:CK9"/>
    <mergeCell ref="CQ9:CU9"/>
    <mergeCell ref="CG6:CN6"/>
    <mergeCell ref="CQ6:CU6"/>
    <mergeCell ref="CG5:CK5"/>
    <mergeCell ref="CQ5:CU5"/>
    <mergeCell ref="CG7:CK7"/>
    <mergeCell ref="CG4:CK4"/>
    <mergeCell ref="CP4:CX4"/>
    <mergeCell ref="CQ20:CU20"/>
    <mergeCell ref="CG10:CK10"/>
    <mergeCell ref="CQ10:CU10"/>
    <mergeCell ref="CG21:CK21"/>
    <mergeCell ref="CQ21:CU21"/>
    <mergeCell ref="CG22:CK22"/>
    <mergeCell ref="CQ22:CU22"/>
    <mergeCell ref="CG23:CK23"/>
    <mergeCell ref="CQ23:CU23"/>
    <mergeCell ref="CQ11:CU11"/>
    <mergeCell ref="CG16:CK16"/>
    <mergeCell ref="CQ16:CU16"/>
    <mergeCell ref="CG17:CK17"/>
    <mergeCell ref="CQ17:CU17"/>
    <mergeCell ref="CG11:CK11"/>
    <mergeCell ref="CQ12:CU12"/>
    <mergeCell ref="CG13:CK13"/>
    <mergeCell ref="CQ13:CU13"/>
    <mergeCell ref="CG14:CK14"/>
    <mergeCell ref="CQ14:CU14"/>
    <mergeCell ref="CG15:CK15"/>
    <mergeCell ref="CQ15:CU15"/>
    <mergeCell ref="CG18:CK18"/>
    <mergeCell ref="CQ18:CU18"/>
    <mergeCell ref="CG24:CK24"/>
    <mergeCell ref="CQ24:CU24"/>
    <mergeCell ref="CG25:CK25"/>
    <mergeCell ref="CQ25:CU25"/>
    <mergeCell ref="CG26:CK26"/>
    <mergeCell ref="CQ26:CU26"/>
    <mergeCell ref="CF27:CN27"/>
    <mergeCell ref="CQ27:CU27"/>
    <mergeCell ref="CG28:CK28"/>
    <mergeCell ref="CQ28:CU28"/>
    <mergeCell ref="CG29:CK29"/>
    <mergeCell ref="CQ29:CU29"/>
    <mergeCell ref="CG30:CK30"/>
    <mergeCell ref="CQ30:CU30"/>
    <mergeCell ref="CG31:CK31"/>
    <mergeCell ref="CQ31:CU31"/>
    <mergeCell ref="CG32:CK32"/>
    <mergeCell ref="CQ32:CU32"/>
    <mergeCell ref="CG33:CK33"/>
    <mergeCell ref="CQ33:CU33"/>
    <mergeCell ref="CG34:CK34"/>
    <mergeCell ref="CQ34:CU34"/>
    <mergeCell ref="DD34:DE34"/>
    <mergeCell ref="DF34:DG34"/>
    <mergeCell ref="CG35:CK35"/>
    <mergeCell ref="CQ35:CU35"/>
    <mergeCell ref="DF35:DG35"/>
    <mergeCell ref="CG36:CK36"/>
    <mergeCell ref="CQ36:CU36"/>
    <mergeCell ref="CG37:CK37"/>
    <mergeCell ref="DD37:DE37"/>
    <mergeCell ref="CG38:CK38"/>
    <mergeCell ref="CP38:CS38"/>
    <mergeCell ref="CT38:CU38"/>
    <mergeCell ref="CV38:CW38"/>
    <mergeCell ref="DD38:DE38"/>
    <mergeCell ref="CG39:CK39"/>
    <mergeCell ref="CP39:CS39"/>
    <mergeCell ref="CT39:CU39"/>
    <mergeCell ref="CV39:CW39"/>
    <mergeCell ref="DD39:DE39"/>
    <mergeCell ref="CF54:CK54"/>
    <mergeCell ref="CL54:CX54"/>
    <mergeCell ref="CV40:CW40"/>
    <mergeCell ref="DD40:DE41"/>
    <mergeCell ref="CF41:CX42"/>
    <mergeCell ref="CF43:CX44"/>
    <mergeCell ref="CF51:CK51"/>
    <mergeCell ref="CL51:CX51"/>
    <mergeCell ref="CF53:CH53"/>
    <mergeCell ref="CI53:CK53"/>
    <mergeCell ref="CL53:CO53"/>
    <mergeCell ref="CP53:CT53"/>
    <mergeCell ref="CU53:CX53"/>
    <mergeCell ref="CF45:CH45"/>
    <mergeCell ref="CI45:CK45"/>
    <mergeCell ref="CL45:CM45"/>
    <mergeCell ref="CN45:CP45"/>
    <mergeCell ref="CQ45:CS45"/>
    <mergeCell ref="CT45:CV45"/>
  </mergeCells>
  <conditionalFormatting sqref="CF45">
    <cfRule type="expression" dxfId="15" priority="1">
      <formula>$CX$25 &gt;0</formula>
    </cfRule>
  </conditionalFormatting>
  <conditionalFormatting sqref="CT45">
    <cfRule type="expression" dxfId="9" priority="7">
      <formula>$CX$39 &gt;0</formula>
    </cfRule>
  </conditionalFormatting>
  <pageMargins left="1.0159722222222223" right="0.7" top="0.57986111111111116" bottom="0.27986111111111112" header="0.51180555555555551" footer="0.51180555555555551"/>
  <pageSetup paperSize="9" scale="54"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D76A9151-9512-4E41-A08B-94FADBEB407B}">
            <xm:f>'Standard Half Round'!$CX$25 &gt;0</xm:f>
            <x14:dxf>
              <font>
                <color theme="1"/>
              </font>
              <fill>
                <patternFill>
                  <bgColor theme="2"/>
                </patternFill>
              </fill>
            </x14:dxf>
          </x14:cfRule>
          <xm:sqref>CF45</xm:sqref>
        </x14:conditionalFormatting>
        <x14:conditionalFormatting xmlns:xm="http://schemas.microsoft.com/office/excel/2006/main">
          <x14:cfRule type="expression" priority="3" id="{4A61F40E-56D7-40E0-9299-94D7F50B0217}">
            <xm:f>'Standard Ogee'!$CX$37 &gt;0</xm:f>
            <x14:dxf>
              <font>
                <color theme="1"/>
              </font>
              <fill>
                <patternFill>
                  <bgColor theme="2"/>
                </patternFill>
              </fill>
            </x14:dxf>
          </x14:cfRule>
          <xm:sqref>CI45</xm:sqref>
        </x14:conditionalFormatting>
        <x14:conditionalFormatting xmlns:xm="http://schemas.microsoft.com/office/excel/2006/main">
          <x14:cfRule type="expression" priority="4" id="{81B2CC40-F04C-4C69-BA12-CE4E9DCA3735}">
            <xm:f>'Standard Box'!$CX$37 &gt;0</xm:f>
            <x14:dxf>
              <font>
                <color theme="1"/>
              </font>
              <fill>
                <patternFill>
                  <bgColor theme="2"/>
                </patternFill>
              </fill>
            </x14:dxf>
          </x14:cfRule>
          <xm:sqref>CL45</xm:sqref>
        </x14:conditionalFormatting>
        <x14:conditionalFormatting xmlns:xm="http://schemas.microsoft.com/office/excel/2006/main">
          <x14:cfRule type="expression" priority="5" id="{66E3DED8-1758-4664-AAB3-B9CE1CC88FE1}">
            <xm:f>'Large Half Round'!$CX$39 &gt;0</xm:f>
            <x14:dxf>
              <font>
                <color theme="1"/>
              </font>
              <fill>
                <patternFill>
                  <bgColor theme="2"/>
                </patternFill>
              </fill>
            </x14:dxf>
          </x14:cfRule>
          <xm:sqref>CN45</xm:sqref>
        </x14:conditionalFormatting>
        <x14:conditionalFormatting xmlns:xm="http://schemas.microsoft.com/office/excel/2006/main">
          <x14:cfRule type="expression" priority="6" id="{FE06FC85-A57F-424F-B20A-497446008833}">
            <xm:f>'Large Ogee'!$CX$40 &gt;0</xm:f>
            <x14:dxf>
              <font>
                <color theme="1"/>
              </font>
              <fill>
                <patternFill>
                  <bgColor theme="2"/>
                </patternFill>
              </fill>
            </x14:dxf>
          </x14:cfRule>
          <xm:sqref>CQ45</xm:sqref>
        </x14:conditionalFormatting>
        <x14:conditionalFormatting xmlns:xm="http://schemas.microsoft.com/office/excel/2006/main">
          <x14:cfRule type="expression" priority="8" id="{C1E29DE4-B4B7-42BB-B66C-B77EC4950B1F}">
            <xm:f>'Architectural Features'!$CX$19 &gt;0</xm:f>
            <x14:dxf>
              <font>
                <color theme="1"/>
              </font>
              <fill>
                <patternFill>
                  <bgColor theme="2"/>
                </patternFill>
              </fill>
            </x14:dxf>
          </x14:cfRule>
          <xm:sqref>CW45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K79"/>
  <sheetViews>
    <sheetView view="pageBreakPreview" topLeftCell="CF1" zoomScale="85" zoomScaleNormal="75" zoomScaleSheetLayoutView="85" workbookViewId="0">
      <selection activeCell="CF4" sqref="CF4"/>
    </sheetView>
  </sheetViews>
  <sheetFormatPr defaultColWidth="8.6640625" defaultRowHeight="13.2" x14ac:dyDescent="0.25"/>
  <cols>
    <col min="1" max="83" width="0" style="1" hidden="1" customWidth="1"/>
    <col min="84" max="84" width="5.6640625" style="1" customWidth="1"/>
    <col min="85" max="89" width="7" style="1" customWidth="1"/>
    <col min="90" max="92" width="11.44140625" style="1" customWidth="1"/>
    <col min="93" max="94" width="5.6640625" style="1" customWidth="1"/>
    <col min="95" max="99" width="7" style="1" customWidth="1"/>
    <col min="100" max="102" width="11.44140625" style="1" customWidth="1"/>
    <col min="103" max="16384" width="8.6640625" style="1"/>
  </cols>
  <sheetData>
    <row r="1" spans="1:115" ht="57" customHeight="1" thickBot="1" x14ac:dyDescent="0.3">
      <c r="CF1" s="226" t="s">
        <v>236</v>
      </c>
      <c r="CG1" s="226"/>
      <c r="CH1" s="226"/>
      <c r="CI1" s="226"/>
      <c r="CJ1" s="226"/>
      <c r="CK1" s="226"/>
      <c r="CL1" s="226"/>
      <c r="CM1" s="226"/>
      <c r="CN1" s="226"/>
      <c r="CO1" s="226"/>
      <c r="CP1" s="226"/>
      <c r="CQ1" s="226"/>
      <c r="CR1" s="226"/>
      <c r="CS1" s="226"/>
      <c r="CT1" s="226"/>
      <c r="CU1" s="226"/>
      <c r="CV1" s="226"/>
      <c r="CW1" s="226"/>
      <c r="CX1" s="119" t="s">
        <v>302</v>
      </c>
    </row>
    <row r="2" spans="1:115" ht="19.5" customHeight="1" x14ac:dyDescent="0.25">
      <c r="CF2" s="123" t="s">
        <v>3</v>
      </c>
      <c r="CG2" s="123"/>
      <c r="CH2" s="123"/>
      <c r="CI2" s="123"/>
      <c r="CJ2" s="123"/>
      <c r="CK2" s="123"/>
      <c r="CL2" s="123"/>
      <c r="CM2" s="123"/>
      <c r="CN2" s="123"/>
      <c r="CO2" s="123"/>
      <c r="CP2" s="123"/>
      <c r="CQ2" s="123"/>
      <c r="CR2" s="123"/>
      <c r="CS2" s="123"/>
      <c r="CT2" s="123"/>
      <c r="CU2" s="123"/>
      <c r="CV2" s="123"/>
      <c r="CW2" s="123"/>
      <c r="CX2" s="123"/>
    </row>
    <row r="3" spans="1:115" ht="24.9"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59" t="s">
        <v>4</v>
      </c>
      <c r="CG3" s="234" t="s">
        <v>5</v>
      </c>
      <c r="CH3" s="234"/>
      <c r="CI3" s="234"/>
      <c r="CJ3" s="234"/>
      <c r="CK3" s="234"/>
      <c r="CL3" s="59" t="s">
        <v>6</v>
      </c>
      <c r="CM3" s="59" t="s">
        <v>7</v>
      </c>
      <c r="CN3" s="59" t="s">
        <v>8</v>
      </c>
      <c r="CO3" s="59"/>
      <c r="CP3" s="59" t="s">
        <v>4</v>
      </c>
      <c r="CQ3" s="234" t="s">
        <v>5</v>
      </c>
      <c r="CR3" s="234"/>
      <c r="CS3" s="234"/>
      <c r="CT3" s="234"/>
      <c r="CU3" s="234"/>
      <c r="CV3" s="59" t="s">
        <v>6</v>
      </c>
      <c r="CW3" s="59" t="s">
        <v>7</v>
      </c>
      <c r="CX3" s="59" t="s">
        <v>8</v>
      </c>
      <c r="DA3" s="13"/>
      <c r="DB3" s="13"/>
      <c r="DD3" s="13"/>
      <c r="DE3" s="13"/>
      <c r="DG3" s="13"/>
      <c r="DH3" s="13"/>
      <c r="DI3" s="13"/>
      <c r="DJ3" s="13"/>
      <c r="DK3" s="13"/>
    </row>
    <row r="4" spans="1:115" ht="23.1"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43"/>
      <c r="CG4" s="232" t="s">
        <v>237</v>
      </c>
      <c r="CH4" s="232"/>
      <c r="CI4" s="232"/>
      <c r="CJ4" s="232"/>
      <c r="CK4" s="232"/>
      <c r="CL4" s="63"/>
      <c r="CM4" s="64"/>
      <c r="CN4" s="111"/>
      <c r="CO4" s="93"/>
      <c r="CP4" s="112"/>
      <c r="CQ4" s="232" t="s">
        <v>251</v>
      </c>
      <c r="CR4" s="232"/>
      <c r="CS4" s="232"/>
      <c r="CT4" s="232"/>
      <c r="CU4" s="232"/>
      <c r="CV4" s="63"/>
      <c r="CW4" s="64"/>
      <c r="CX4" s="82"/>
      <c r="DA4" s="13"/>
      <c r="DB4" s="13"/>
      <c r="DD4" s="13"/>
      <c r="DE4" s="13"/>
      <c r="DF4" s="153"/>
      <c r="DG4" s="153"/>
      <c r="DH4" s="153"/>
      <c r="DI4" s="153"/>
      <c r="DJ4" s="13"/>
      <c r="DK4" s="13"/>
    </row>
    <row r="5" spans="1:115" ht="23.1"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43"/>
      <c r="CG5" s="200" t="s">
        <v>238</v>
      </c>
      <c r="CH5" s="200"/>
      <c r="CI5" s="200"/>
      <c r="CJ5" s="200"/>
      <c r="CK5" s="200"/>
      <c r="CL5" s="63" t="s">
        <v>239</v>
      </c>
      <c r="CM5" s="110">
        <v>200</v>
      </c>
      <c r="CN5" s="82">
        <f t="shared" ref="CN5:CN10" si="0">SUM(CF5*CM5)</f>
        <v>0</v>
      </c>
      <c r="CO5" s="13"/>
      <c r="CP5" s="43"/>
      <c r="CQ5" s="200" t="s">
        <v>303</v>
      </c>
      <c r="CR5" s="200"/>
      <c r="CS5" s="200"/>
      <c r="CT5" s="200"/>
      <c r="CU5" s="200"/>
      <c r="CV5" s="63" t="s">
        <v>252</v>
      </c>
      <c r="CW5" s="110">
        <v>425</v>
      </c>
      <c r="CX5" s="82">
        <f>SUM(CP5*CW5)</f>
        <v>0</v>
      </c>
      <c r="DA5" s="13"/>
      <c r="DB5" s="13"/>
      <c r="DD5" s="13"/>
      <c r="DE5" s="13"/>
      <c r="DF5" s="153"/>
      <c r="DG5" s="153"/>
      <c r="DH5" s="153"/>
      <c r="DI5" s="153"/>
      <c r="DJ5" s="13"/>
      <c r="DK5" s="13"/>
    </row>
    <row r="6" spans="1:115" ht="23.1"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43"/>
      <c r="CG6" s="200" t="s">
        <v>240</v>
      </c>
      <c r="CH6" s="200"/>
      <c r="CI6" s="200"/>
      <c r="CJ6" s="200"/>
      <c r="CK6" s="200"/>
      <c r="CL6" s="63" t="s">
        <v>241</v>
      </c>
      <c r="CM6" s="110">
        <v>200</v>
      </c>
      <c r="CN6" s="82">
        <f t="shared" si="0"/>
        <v>0</v>
      </c>
      <c r="CO6" s="13"/>
      <c r="CP6" s="43"/>
      <c r="CQ6" s="200" t="s">
        <v>304</v>
      </c>
      <c r="CR6" s="200"/>
      <c r="CS6" s="200"/>
      <c r="CT6" s="200"/>
      <c r="CU6" s="200"/>
      <c r="CV6" s="63" t="s">
        <v>253</v>
      </c>
      <c r="CW6" s="110">
        <v>345</v>
      </c>
      <c r="CX6" s="82">
        <f>SUM(CP6*CW6)</f>
        <v>0</v>
      </c>
      <c r="DA6" s="13"/>
      <c r="DB6" s="13"/>
      <c r="DD6" s="13"/>
      <c r="DE6" s="13"/>
      <c r="DF6" s="153"/>
      <c r="DG6" s="153"/>
      <c r="DH6" s="153"/>
      <c r="DI6" s="153"/>
      <c r="DJ6" s="13"/>
      <c r="DK6" s="13"/>
    </row>
    <row r="7" spans="1:115" ht="23.1" customHeight="1"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43"/>
      <c r="CG7" s="200" t="s">
        <v>242</v>
      </c>
      <c r="CH7" s="200"/>
      <c r="CI7" s="200"/>
      <c r="CJ7" s="200"/>
      <c r="CK7" s="200"/>
      <c r="CL7" s="63" t="s">
        <v>243</v>
      </c>
      <c r="CM7" s="110">
        <v>200</v>
      </c>
      <c r="CN7" s="82">
        <f t="shared" si="0"/>
        <v>0</v>
      </c>
      <c r="CO7" s="13"/>
      <c r="CP7" s="43"/>
      <c r="CQ7" s="200" t="s">
        <v>305</v>
      </c>
      <c r="CR7" s="200"/>
      <c r="CS7" s="200"/>
      <c r="CT7" s="200"/>
      <c r="CU7" s="200"/>
      <c r="CV7" s="63" t="s">
        <v>254</v>
      </c>
      <c r="CW7" s="110">
        <v>610</v>
      </c>
      <c r="CX7" s="82">
        <f>SUM(CP7*CW7)</f>
        <v>0</v>
      </c>
      <c r="DA7" s="13"/>
      <c r="DB7" s="13"/>
      <c r="DD7" s="13"/>
      <c r="DE7" s="13"/>
      <c r="DF7" s="153"/>
      <c r="DG7" s="153"/>
      <c r="DH7" s="153"/>
      <c r="DI7" s="153"/>
      <c r="DJ7" s="13"/>
      <c r="DK7" s="13"/>
    </row>
    <row r="8" spans="1:115" ht="23.1"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43"/>
      <c r="CG8" s="200" t="s">
        <v>244</v>
      </c>
      <c r="CH8" s="200"/>
      <c r="CI8" s="200"/>
      <c r="CJ8" s="200"/>
      <c r="CK8" s="200"/>
      <c r="CL8" s="63" t="s">
        <v>245</v>
      </c>
      <c r="CM8" s="110">
        <v>200</v>
      </c>
      <c r="CN8" s="82">
        <f t="shared" si="0"/>
        <v>0</v>
      </c>
      <c r="CO8" s="13"/>
      <c r="CP8" s="43"/>
      <c r="CQ8" s="200"/>
      <c r="CR8" s="200"/>
      <c r="CS8" s="200"/>
      <c r="CT8" s="200"/>
      <c r="CU8" s="200"/>
      <c r="CV8" s="63"/>
      <c r="CW8" s="64"/>
      <c r="CX8" s="82"/>
      <c r="DA8" s="13"/>
      <c r="DB8" s="13"/>
      <c r="DD8" s="13"/>
      <c r="DE8" s="13"/>
      <c r="DF8" s="153"/>
      <c r="DG8" s="153"/>
      <c r="DH8" s="153"/>
      <c r="DI8" s="153"/>
      <c r="DJ8" s="13"/>
      <c r="DK8" s="13"/>
    </row>
    <row r="9" spans="1:115" ht="23.1" customHeight="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43"/>
      <c r="CG9" s="200" t="s">
        <v>246</v>
      </c>
      <c r="CH9" s="200"/>
      <c r="CI9" s="200"/>
      <c r="CJ9" s="200"/>
      <c r="CK9" s="200"/>
      <c r="CL9" s="63" t="s">
        <v>247</v>
      </c>
      <c r="CM9" s="110">
        <v>90</v>
      </c>
      <c r="CN9" s="82">
        <f t="shared" si="0"/>
        <v>0</v>
      </c>
      <c r="CO9" s="13"/>
      <c r="CP9" s="43"/>
      <c r="CQ9" s="228"/>
      <c r="CR9" s="228"/>
      <c r="CS9" s="228"/>
      <c r="CT9" s="228"/>
      <c r="CU9" s="228"/>
      <c r="CV9" s="63"/>
      <c r="CW9" s="64"/>
      <c r="CX9" s="82"/>
      <c r="DA9" s="13"/>
      <c r="DB9" s="13"/>
      <c r="DD9" s="13"/>
      <c r="DE9" s="13"/>
      <c r="DF9" s="153"/>
      <c r="DG9" s="153"/>
      <c r="DH9" s="153"/>
      <c r="DI9" s="153"/>
      <c r="DJ9" s="13"/>
      <c r="DK9" s="13"/>
    </row>
    <row r="10" spans="1:115" ht="23.1"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43"/>
      <c r="CG10" s="200" t="s">
        <v>248</v>
      </c>
      <c r="CH10" s="200"/>
      <c r="CI10" s="200"/>
      <c r="CJ10" s="200"/>
      <c r="CK10" s="200"/>
      <c r="CL10" s="63" t="s">
        <v>249</v>
      </c>
      <c r="CM10" s="110">
        <v>90</v>
      </c>
      <c r="CN10" s="82">
        <f t="shared" si="0"/>
        <v>0</v>
      </c>
      <c r="CO10" s="13"/>
      <c r="CP10" s="43"/>
      <c r="CQ10" s="200"/>
      <c r="CR10" s="200"/>
      <c r="CS10" s="200"/>
      <c r="CT10" s="200"/>
      <c r="CU10" s="200"/>
      <c r="CV10" s="63"/>
      <c r="CW10" s="110"/>
      <c r="CX10" s="82"/>
      <c r="DF10" s="153"/>
      <c r="DG10" s="153"/>
      <c r="DH10" s="153"/>
      <c r="DI10" s="153"/>
      <c r="DJ10" s="13"/>
      <c r="DK10" s="13"/>
    </row>
    <row r="11" spans="1:115" ht="23.1"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43"/>
      <c r="CG11" s="200" t="s">
        <v>280</v>
      </c>
      <c r="CH11" s="200"/>
      <c r="CI11" s="200"/>
      <c r="CJ11" s="200"/>
      <c r="CK11" s="200"/>
      <c r="CL11" s="63" t="s">
        <v>250</v>
      </c>
      <c r="CM11" s="64" t="s">
        <v>272</v>
      </c>
      <c r="CN11" s="82"/>
      <c r="CO11" s="13"/>
      <c r="CP11" s="43"/>
      <c r="CQ11" s="200"/>
      <c r="CR11" s="200"/>
      <c r="CS11" s="200"/>
      <c r="CT11" s="200"/>
      <c r="CU11" s="200"/>
      <c r="CV11" s="63"/>
      <c r="CW11" s="110"/>
      <c r="CX11" s="82"/>
      <c r="DF11" s="153"/>
      <c r="DG11" s="153"/>
      <c r="DH11" s="153"/>
      <c r="DI11" s="153"/>
      <c r="DJ11" s="13"/>
      <c r="DK11" s="13"/>
    </row>
    <row r="12" spans="1:115" ht="23.1"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43"/>
      <c r="CG12" s="200"/>
      <c r="CH12" s="200"/>
      <c r="CI12" s="200"/>
      <c r="CJ12" s="200"/>
      <c r="CK12" s="200"/>
      <c r="CL12" s="63"/>
      <c r="CM12" s="64"/>
      <c r="CN12" s="82"/>
      <c r="CO12" s="13"/>
      <c r="CP12" s="43"/>
      <c r="CQ12" s="233"/>
      <c r="CR12" s="228"/>
      <c r="CS12" s="228"/>
      <c r="CT12" s="228"/>
      <c r="CU12" s="228"/>
      <c r="CV12" s="63"/>
      <c r="CW12" s="110"/>
      <c r="CX12" s="82"/>
      <c r="CZ12" s="13"/>
      <c r="DF12" s="153"/>
      <c r="DG12" s="153"/>
      <c r="DH12" s="153"/>
      <c r="DI12" s="153"/>
      <c r="DJ12" s="13"/>
      <c r="DK12" s="13"/>
    </row>
    <row r="13" spans="1:115" ht="23.1"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43"/>
      <c r="CG13" s="232" t="s">
        <v>255</v>
      </c>
      <c r="CH13" s="232"/>
      <c r="CI13" s="232"/>
      <c r="CJ13" s="232"/>
      <c r="CK13" s="232"/>
      <c r="CL13" s="63"/>
      <c r="CM13" s="64"/>
      <c r="CN13" s="82"/>
      <c r="CO13" s="13"/>
      <c r="CP13" s="43"/>
      <c r="CQ13" s="200"/>
      <c r="CR13" s="200"/>
      <c r="CS13" s="200"/>
      <c r="CT13" s="200"/>
      <c r="CU13" s="200"/>
      <c r="CV13" s="63"/>
      <c r="CW13" s="64"/>
      <c r="CX13" s="82"/>
      <c r="DF13" s="153"/>
      <c r="DG13" s="153"/>
      <c r="DH13" s="153"/>
      <c r="DI13" s="153"/>
      <c r="DJ13" s="13"/>
      <c r="DK13" s="13"/>
    </row>
    <row r="14" spans="1:115" ht="23.1"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43"/>
      <c r="CG14" s="211" t="s">
        <v>256</v>
      </c>
      <c r="CH14" s="211"/>
      <c r="CI14" s="211"/>
      <c r="CJ14" s="211"/>
      <c r="CK14" s="211"/>
      <c r="CL14" s="63" t="s">
        <v>257</v>
      </c>
      <c r="CM14" s="110">
        <v>120</v>
      </c>
      <c r="CN14" s="82">
        <f t="shared" ref="CN14" si="1">SUM(CF14*CM14)</f>
        <v>0</v>
      </c>
      <c r="CO14" s="13"/>
      <c r="CP14" s="46"/>
      <c r="CQ14" s="200"/>
      <c r="CR14" s="200"/>
      <c r="CS14" s="200"/>
      <c r="CT14" s="200"/>
      <c r="CU14" s="200"/>
      <c r="CV14" s="63"/>
      <c r="CW14" s="64"/>
      <c r="CX14" s="82"/>
    </row>
    <row r="15" spans="1:115" ht="23.1"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43"/>
      <c r="CG15" s="200"/>
      <c r="CH15" s="200"/>
      <c r="CI15" s="200"/>
      <c r="CJ15" s="200"/>
      <c r="CK15" s="200"/>
      <c r="CL15" s="63"/>
      <c r="CM15" s="64"/>
      <c r="CN15" s="82"/>
      <c r="CO15" s="13"/>
      <c r="CP15" s="46"/>
      <c r="CQ15" s="228"/>
      <c r="CR15" s="228"/>
      <c r="CS15" s="228"/>
      <c r="CT15" s="228"/>
      <c r="CU15" s="228"/>
      <c r="CV15" s="63"/>
      <c r="CW15" s="64"/>
      <c r="CX15" s="82"/>
      <c r="CZ15" s="13"/>
      <c r="DF15" s="153"/>
      <c r="DG15" s="153"/>
      <c r="DH15" s="153"/>
      <c r="DI15" s="153"/>
      <c r="DJ15" s="13"/>
      <c r="DK15" s="13"/>
    </row>
    <row r="16" spans="1:115" ht="23.1"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227"/>
      <c r="CG16" s="214"/>
      <c r="CH16" s="214"/>
      <c r="CI16" s="214"/>
      <c r="CJ16" s="214"/>
      <c r="CK16" s="214"/>
      <c r="CL16" s="214"/>
      <c r="CM16" s="214"/>
      <c r="CN16" s="214"/>
      <c r="CO16" s="214"/>
      <c r="CP16" s="214"/>
      <c r="CQ16" s="214"/>
      <c r="CR16" s="214"/>
      <c r="CS16" s="214"/>
      <c r="CT16" s="214"/>
      <c r="CU16" s="214"/>
      <c r="CV16" s="214"/>
      <c r="CW16" s="214"/>
      <c r="CX16" s="214"/>
      <c r="CZ16" s="13"/>
      <c r="DF16" s="16"/>
      <c r="DG16" s="16"/>
      <c r="DH16" s="153"/>
      <c r="DI16" s="153"/>
      <c r="DJ16" s="13"/>
      <c r="DK16" s="13"/>
    </row>
    <row r="17" spans="1:115"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227"/>
      <c r="CG17" s="214"/>
      <c r="CH17" s="214"/>
      <c r="CI17" s="214"/>
      <c r="CJ17" s="214"/>
      <c r="CK17" s="214"/>
      <c r="CL17" s="214"/>
      <c r="CM17" s="214"/>
      <c r="CN17" s="214"/>
      <c r="CO17" s="214"/>
      <c r="CP17" s="214"/>
      <c r="CQ17" s="214"/>
      <c r="CR17" s="214"/>
      <c r="CS17" s="214"/>
      <c r="CT17" s="214"/>
      <c r="CU17" s="214"/>
      <c r="CV17" s="214"/>
      <c r="CW17" s="214"/>
      <c r="CX17" s="214"/>
      <c r="CZ17" s="13"/>
      <c r="DF17" s="16"/>
      <c r="DG17" s="16"/>
      <c r="DH17" s="153"/>
      <c r="DI17" s="153"/>
      <c r="DJ17" s="13"/>
      <c r="DK17" s="13"/>
    </row>
    <row r="18" spans="1:115" ht="23.1"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43"/>
      <c r="CG18" s="237" t="s">
        <v>263</v>
      </c>
      <c r="CH18" s="238"/>
      <c r="CI18" s="238"/>
      <c r="CJ18" s="238"/>
      <c r="CK18" s="238"/>
      <c r="CL18" s="238"/>
      <c r="CM18" s="238"/>
      <c r="CN18" s="82"/>
      <c r="CO18" s="23"/>
      <c r="CP18" s="239" t="s">
        <v>76</v>
      </c>
      <c r="CQ18" s="239"/>
      <c r="CR18" s="239"/>
      <c r="CS18" s="239"/>
      <c r="CT18" s="240">
        <f>SUM(CN4+CN5+CN6+CN7+CN8+CN9+CN10+CN11+CX5,CX6,CX7,CX10,CX11,CX12+CN14)</f>
        <v>0</v>
      </c>
      <c r="CU18" s="240"/>
      <c r="CV18" s="241" t="s">
        <v>77</v>
      </c>
      <c r="CW18" s="241"/>
      <c r="CX18" s="85">
        <f>SUM(CT18+CT19)*0.2</f>
        <v>0</v>
      </c>
    </row>
    <row r="19" spans="1:115"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43"/>
      <c r="CG19" s="235" t="s">
        <v>264</v>
      </c>
      <c r="CH19" s="236"/>
      <c r="CI19" s="236"/>
      <c r="CJ19" s="236"/>
      <c r="CK19" s="236"/>
      <c r="CL19" s="236"/>
      <c r="CM19" s="236"/>
      <c r="CN19" s="82"/>
      <c r="CO19" s="23"/>
      <c r="CP19" s="229" t="s">
        <v>80</v>
      </c>
      <c r="CQ19" s="229"/>
      <c r="CR19" s="229"/>
      <c r="CS19" s="229"/>
      <c r="CT19" s="230">
        <v>0</v>
      </c>
      <c r="CU19" s="230"/>
      <c r="CV19" s="231" t="s">
        <v>8</v>
      </c>
      <c r="CW19" s="231"/>
      <c r="CX19" s="122">
        <f>SUM(CT18+CX18+CT19)</f>
        <v>0</v>
      </c>
    </row>
    <row r="20" spans="1:115" ht="23.1"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38"/>
      <c r="CG20" s="13"/>
      <c r="CH20" s="13"/>
      <c r="CI20" s="13"/>
      <c r="CJ20" s="13"/>
      <c r="CK20" s="13"/>
      <c r="CL20" s="4"/>
      <c r="CM20" s="19"/>
      <c r="CN20" s="20"/>
      <c r="CO20" s="23"/>
      <c r="CP20" s="24"/>
      <c r="CQ20" s="24"/>
      <c r="CR20" s="24"/>
      <c r="CS20" s="24"/>
      <c r="CT20" s="24"/>
      <c r="CU20" s="24"/>
      <c r="CV20" s="123"/>
      <c r="CW20" s="123"/>
      <c r="CX20" s="20"/>
      <c r="CZ20" s="13"/>
      <c r="DA20" s="13"/>
      <c r="DB20" s="13"/>
      <c r="DC20" s="13"/>
      <c r="DD20" s="13"/>
      <c r="DE20" s="13"/>
      <c r="DF20" s="153"/>
      <c r="DG20" s="153"/>
      <c r="DH20" s="22"/>
      <c r="DI20" s="22"/>
      <c r="DJ20" s="13"/>
    </row>
    <row r="21" spans="1:115" ht="23.1"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47" t="s">
        <v>265</v>
      </c>
      <c r="CG21" s="147"/>
      <c r="CH21" s="147"/>
      <c r="CI21" s="147"/>
      <c r="CJ21" s="147"/>
      <c r="CK21" s="147"/>
      <c r="CL21" s="147"/>
      <c r="CM21" s="147"/>
      <c r="CN21" s="147"/>
      <c r="CO21" s="147"/>
      <c r="CP21" s="147"/>
      <c r="CQ21" s="147"/>
      <c r="CR21" s="147"/>
      <c r="CS21" s="147"/>
      <c r="CT21" s="147"/>
      <c r="CU21" s="147"/>
      <c r="CV21" s="147"/>
      <c r="CW21" s="147"/>
      <c r="CX21" s="147"/>
      <c r="CZ21" s="13"/>
      <c r="DA21" s="13"/>
      <c r="DB21" s="13"/>
      <c r="DC21" s="13"/>
      <c r="DD21" s="13"/>
      <c r="DE21" s="13"/>
      <c r="DF21" s="153"/>
      <c r="DG21" s="153"/>
      <c r="DH21" s="22"/>
      <c r="DI21" s="44"/>
      <c r="DJ21" s="13"/>
    </row>
    <row r="22" spans="1:115" ht="23.1"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47"/>
      <c r="CG22" s="147"/>
      <c r="CH22" s="147"/>
      <c r="CI22" s="147"/>
      <c r="CJ22" s="147"/>
      <c r="CK22" s="147"/>
      <c r="CL22" s="147"/>
      <c r="CM22" s="147"/>
      <c r="CN22" s="147"/>
      <c r="CO22" s="147"/>
      <c r="CP22" s="147"/>
      <c r="CQ22" s="147"/>
      <c r="CR22" s="147"/>
      <c r="CS22" s="147"/>
      <c r="CT22" s="147"/>
      <c r="CU22" s="147"/>
      <c r="CV22" s="147"/>
      <c r="CW22" s="147"/>
      <c r="CX22" s="147"/>
      <c r="CZ22" s="13"/>
      <c r="DA22" s="13"/>
      <c r="DB22" s="13"/>
      <c r="DC22" s="13"/>
      <c r="DD22" s="13"/>
      <c r="DE22" s="13"/>
      <c r="DF22" s="153"/>
      <c r="DG22" s="153"/>
      <c r="DH22" s="22"/>
      <c r="DI22" s="44"/>
    </row>
    <row r="23" spans="1:115" ht="27"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48" t="s">
        <v>277</v>
      </c>
      <c r="CG23" s="148"/>
      <c r="CH23" s="148"/>
      <c r="CI23" s="148"/>
      <c r="CJ23" s="148"/>
      <c r="CK23" s="148"/>
      <c r="CL23" s="148"/>
      <c r="CM23" s="148"/>
      <c r="CN23" s="148"/>
      <c r="CO23" s="148"/>
      <c r="CP23" s="148"/>
      <c r="CQ23" s="148"/>
      <c r="CR23" s="148"/>
      <c r="CS23" s="148"/>
      <c r="CT23" s="148"/>
      <c r="CU23" s="148"/>
      <c r="CV23" s="148"/>
      <c r="CW23" s="148"/>
      <c r="CX23" s="148"/>
      <c r="CZ23" s="13"/>
      <c r="DA23" s="13"/>
      <c r="DB23" s="13"/>
      <c r="DC23" s="13"/>
      <c r="DD23" s="13"/>
      <c r="DE23" s="13"/>
      <c r="DF23" s="153"/>
      <c r="DG23" s="153"/>
      <c r="DH23" s="22"/>
      <c r="DI23" s="44"/>
    </row>
    <row r="24" spans="1:115" ht="21"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48"/>
      <c r="CG24" s="148"/>
      <c r="CH24" s="148"/>
      <c r="CI24" s="148"/>
      <c r="CJ24" s="148"/>
      <c r="CK24" s="148"/>
      <c r="CL24" s="148"/>
      <c r="CM24" s="148"/>
      <c r="CN24" s="148"/>
      <c r="CO24" s="148"/>
      <c r="CP24" s="148"/>
      <c r="CQ24" s="148"/>
      <c r="CR24" s="148"/>
      <c r="CS24" s="148"/>
      <c r="CT24" s="148"/>
      <c r="CU24" s="148"/>
      <c r="CV24" s="148"/>
      <c r="CW24" s="148"/>
      <c r="CX24" s="148"/>
      <c r="CZ24" s="13"/>
      <c r="DA24" s="13"/>
      <c r="DB24" s="13"/>
      <c r="DC24" s="13"/>
      <c r="DD24" s="13"/>
      <c r="DE24" s="13"/>
      <c r="DF24" s="55"/>
      <c r="DG24" s="55"/>
      <c r="DH24" s="22"/>
      <c r="DI24" s="44"/>
    </row>
    <row r="25" spans="1:115" ht="19.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152" t="s">
        <v>285</v>
      </c>
      <c r="CG25" s="152"/>
      <c r="CH25" s="152"/>
      <c r="CI25" s="152" t="s">
        <v>286</v>
      </c>
      <c r="CJ25" s="152"/>
      <c r="CK25" s="152"/>
      <c r="CL25" s="152" t="s">
        <v>287</v>
      </c>
      <c r="CM25" s="152"/>
      <c r="CN25" s="152" t="s">
        <v>288</v>
      </c>
      <c r="CO25" s="152"/>
      <c r="CP25" s="152"/>
      <c r="CQ25" s="152" t="s">
        <v>289</v>
      </c>
      <c r="CR25" s="152"/>
      <c r="CS25" s="152"/>
      <c r="CT25" s="152" t="s">
        <v>290</v>
      </c>
      <c r="CU25" s="152"/>
      <c r="CV25" s="152"/>
      <c r="CW25" s="152" t="s">
        <v>291</v>
      </c>
      <c r="CX25" s="152"/>
      <c r="CZ25" s="13"/>
      <c r="DA25" s="13"/>
      <c r="DB25" s="13"/>
      <c r="DC25" s="13"/>
      <c r="DD25" s="13"/>
      <c r="DE25" s="13"/>
      <c r="DF25" s="13"/>
      <c r="DG25" s="13"/>
      <c r="DH25" s="13"/>
    </row>
    <row r="26" spans="1:115" ht="21.7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50" t="s">
        <v>81</v>
      </c>
      <c r="CG26" s="150"/>
      <c r="CH26" s="150"/>
      <c r="CI26" s="151" t="s">
        <v>82</v>
      </c>
      <c r="CJ26" s="151"/>
      <c r="CK26" s="151"/>
      <c r="CL26" s="134"/>
      <c r="CM26" s="134"/>
      <c r="CN26" s="134"/>
      <c r="CO26" s="134"/>
      <c r="CP26" s="132" t="s">
        <v>157</v>
      </c>
      <c r="CQ26" s="132"/>
      <c r="CR26" s="132"/>
      <c r="CS26" s="132"/>
      <c r="CT26" s="132"/>
      <c r="CU26" s="136"/>
      <c r="CV26" s="136"/>
      <c r="CW26" s="136"/>
      <c r="CX26" s="136"/>
      <c r="CZ26" s="13"/>
      <c r="DA26" s="13"/>
      <c r="DB26" s="13"/>
      <c r="DC26" s="13"/>
      <c r="DD26" s="13"/>
      <c r="DE26" s="13"/>
      <c r="DF26" s="13"/>
      <c r="DG26" s="13"/>
      <c r="DH26" s="13"/>
    </row>
    <row r="27" spans="1:115" ht="22.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9"/>
      <c r="CF27" s="132" t="s">
        <v>84</v>
      </c>
      <c r="CG27" s="132"/>
      <c r="CH27" s="132"/>
      <c r="CI27" s="132"/>
      <c r="CJ27" s="132"/>
      <c r="CK27" s="132"/>
      <c r="CL27" s="50"/>
      <c r="CM27" s="50"/>
      <c r="CN27" s="50"/>
      <c r="CO27" s="50"/>
      <c r="CP27" s="51"/>
      <c r="CQ27" s="51"/>
      <c r="CR27" s="27"/>
      <c r="CS27" s="27"/>
      <c r="CT27" s="27"/>
      <c r="CU27" s="27"/>
      <c r="CV27" s="27"/>
      <c r="CW27" s="27"/>
      <c r="CX27" s="27"/>
      <c r="CZ27" s="13"/>
      <c r="DA27" s="13"/>
      <c r="DB27" s="13"/>
      <c r="DC27" s="13"/>
      <c r="DD27" s="13"/>
      <c r="DE27" s="13"/>
      <c r="DF27" s="13"/>
      <c r="DG27" s="13"/>
      <c r="DH27" s="13"/>
    </row>
    <row r="28" spans="1:115" ht="21.7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32" t="s">
        <v>85</v>
      </c>
      <c r="CG28" s="132"/>
      <c r="CH28" s="132"/>
      <c r="CI28" s="132"/>
      <c r="CJ28" s="132"/>
      <c r="CK28" s="132"/>
      <c r="CL28" s="134"/>
      <c r="CM28" s="134"/>
      <c r="CN28" s="134"/>
      <c r="CO28" s="134"/>
      <c r="CP28" s="134"/>
      <c r="CQ28" s="134"/>
      <c r="CR28" s="134"/>
      <c r="CS28" s="134"/>
      <c r="CT28" s="134"/>
      <c r="CU28" s="134"/>
      <c r="CV28" s="134"/>
      <c r="CW28" s="134"/>
      <c r="CX28" s="134"/>
      <c r="CZ28" s="13"/>
      <c r="DA28" s="13"/>
      <c r="DB28" s="13"/>
      <c r="DC28" s="13"/>
      <c r="DD28" s="13"/>
      <c r="DE28" s="13"/>
      <c r="DF28" s="13"/>
      <c r="DG28" s="13"/>
      <c r="DH28" s="13"/>
    </row>
    <row r="29" spans="1:115" ht="21" customHeight="1" x14ac:dyDescent="0.25">
      <c r="CF29" s="30"/>
      <c r="CG29" s="30"/>
      <c r="CH29" s="30"/>
      <c r="CI29" s="30"/>
      <c r="CJ29" s="30"/>
      <c r="CK29" s="30"/>
      <c r="CL29" s="134"/>
      <c r="CM29" s="134"/>
      <c r="CN29" s="134"/>
      <c r="CO29" s="134"/>
      <c r="CP29" s="132" t="s">
        <v>86</v>
      </c>
      <c r="CQ29" s="132"/>
      <c r="CR29" s="132"/>
      <c r="CS29" s="132"/>
      <c r="CT29" s="132"/>
      <c r="CU29" s="138"/>
      <c r="CV29" s="138"/>
      <c r="CW29" s="138"/>
      <c r="CX29" s="138"/>
      <c r="CZ29" s="13"/>
      <c r="DA29" s="13"/>
      <c r="DB29" s="13"/>
      <c r="DC29" s="13"/>
      <c r="DD29" s="13"/>
      <c r="DE29" s="13"/>
      <c r="DF29" s="13"/>
      <c r="DG29" s="13"/>
      <c r="DH29" s="13"/>
    </row>
    <row r="30" spans="1:115" ht="23.25" customHeight="1" x14ac:dyDescent="0.25">
      <c r="CF30" s="132" t="s">
        <v>87</v>
      </c>
      <c r="CG30" s="132"/>
      <c r="CH30" s="132"/>
      <c r="CI30" s="132"/>
      <c r="CJ30" s="132"/>
      <c r="CK30" s="132"/>
      <c r="CL30" s="136"/>
      <c r="CM30" s="136"/>
      <c r="CN30" s="136"/>
      <c r="CO30" s="136"/>
      <c r="CP30" s="132" t="s">
        <v>88</v>
      </c>
      <c r="CQ30" s="132"/>
      <c r="CR30" s="132"/>
      <c r="CS30" s="132"/>
      <c r="CT30" s="132"/>
      <c r="CU30" s="136"/>
      <c r="CV30" s="136"/>
      <c r="CW30" s="136"/>
      <c r="CX30" s="136"/>
      <c r="DD30" s="13"/>
      <c r="DE30" s="13"/>
      <c r="DF30" s="13"/>
      <c r="DG30" s="13"/>
      <c r="DH30" s="13"/>
    </row>
    <row r="31" spans="1:115" ht="22.5" customHeight="1" x14ac:dyDescent="0.25">
      <c r="CF31" s="132" t="s">
        <v>89</v>
      </c>
      <c r="CG31" s="132"/>
      <c r="CH31" s="132"/>
      <c r="CI31" s="132"/>
      <c r="CJ31" s="132"/>
      <c r="CK31" s="132"/>
      <c r="CL31" s="133"/>
      <c r="CM31" s="133"/>
      <c r="CN31" s="133"/>
      <c r="CO31" s="133"/>
      <c r="CP31" s="133"/>
      <c r="CQ31" s="133"/>
      <c r="CR31" s="133"/>
      <c r="CS31" s="133"/>
      <c r="CT31" s="133"/>
      <c r="CU31" s="133"/>
      <c r="CV31" s="133"/>
      <c r="CW31" s="133"/>
      <c r="CX31" s="133"/>
      <c r="DD31" s="13"/>
      <c r="DE31" s="13"/>
      <c r="DF31" s="13"/>
      <c r="DG31" s="13"/>
      <c r="DH31" s="13"/>
    </row>
    <row r="32" spans="1:115" ht="23.25" customHeight="1" x14ac:dyDescent="0.25">
      <c r="CF32" s="30"/>
      <c r="CG32" s="30"/>
      <c r="CH32" s="30"/>
      <c r="CI32" s="30"/>
      <c r="CJ32" s="30"/>
      <c r="CK32" s="30"/>
      <c r="CL32" s="30"/>
      <c r="CM32" s="30"/>
      <c r="CN32" s="30"/>
      <c r="CO32" s="27"/>
      <c r="CP32" s="30"/>
      <c r="CQ32" s="30"/>
      <c r="CR32" s="30"/>
      <c r="CS32" s="30"/>
      <c r="CT32" s="30"/>
      <c r="CU32" s="30"/>
      <c r="CV32" s="30"/>
      <c r="CW32" s="30"/>
      <c r="CX32" s="30"/>
      <c r="DD32" s="13"/>
      <c r="DE32" s="13"/>
      <c r="DF32" s="13"/>
      <c r="DG32" s="13"/>
      <c r="DH32" s="13"/>
    </row>
    <row r="33" spans="84:111" ht="23.25" customHeight="1" x14ac:dyDescent="0.25">
      <c r="CF33" s="135" t="s">
        <v>90</v>
      </c>
      <c r="CG33" s="135"/>
      <c r="CH33" s="135"/>
      <c r="CI33" s="132" t="s">
        <v>91</v>
      </c>
      <c r="CJ33" s="132"/>
      <c r="CK33" s="132"/>
      <c r="CL33" s="134"/>
      <c r="CM33" s="134"/>
      <c r="CN33" s="134"/>
      <c r="CO33" s="134"/>
      <c r="CP33" s="132" t="s">
        <v>92</v>
      </c>
      <c r="CQ33" s="132"/>
      <c r="CR33" s="132"/>
      <c r="CS33" s="132"/>
      <c r="CT33" s="132"/>
      <c r="CU33" s="136"/>
      <c r="CV33" s="136"/>
      <c r="CW33" s="136"/>
      <c r="CX33" s="136"/>
      <c r="DD33" s="13"/>
      <c r="DE33" s="13"/>
      <c r="DF33" s="13"/>
      <c r="DG33" s="13"/>
    </row>
    <row r="34" spans="84:111" ht="25.5" customHeight="1" x14ac:dyDescent="0.25">
      <c r="CF34" s="132" t="s">
        <v>93</v>
      </c>
      <c r="CG34" s="132"/>
      <c r="CH34" s="132"/>
      <c r="CI34" s="132"/>
      <c r="CJ34" s="132"/>
      <c r="CK34" s="132"/>
      <c r="CL34" s="134"/>
      <c r="CM34" s="134"/>
      <c r="CN34" s="134"/>
      <c r="CO34" s="134"/>
      <c r="CP34" s="134"/>
      <c r="CQ34" s="134"/>
      <c r="CR34" s="134"/>
      <c r="CS34" s="134"/>
      <c r="CT34" s="134"/>
      <c r="CU34" s="134"/>
      <c r="CV34" s="134"/>
      <c r="CW34" s="134"/>
      <c r="CX34" s="134"/>
    </row>
    <row r="35" spans="84:111" ht="21.75" customHeight="1" x14ac:dyDescent="0.25">
      <c r="CF35" s="30"/>
      <c r="CG35" s="30"/>
      <c r="CH35" s="30"/>
      <c r="CI35" s="30"/>
      <c r="CJ35" s="30"/>
      <c r="CK35" s="30"/>
      <c r="CL35" s="134"/>
      <c r="CM35" s="134"/>
      <c r="CN35" s="134"/>
      <c r="CO35" s="134"/>
      <c r="CP35" s="132" t="s">
        <v>86</v>
      </c>
      <c r="CQ35" s="132"/>
      <c r="CR35" s="132"/>
      <c r="CS35" s="132"/>
      <c r="CT35" s="132"/>
      <c r="CU35" s="134"/>
      <c r="CV35" s="134"/>
      <c r="CW35" s="134"/>
      <c r="CX35" s="134"/>
    </row>
    <row r="36" spans="84:111" ht="19.5" customHeight="1" x14ac:dyDescent="0.3">
      <c r="CF36" s="25"/>
      <c r="CG36" s="25"/>
      <c r="CH36" s="25"/>
      <c r="CI36" s="25"/>
      <c r="CJ36" s="25"/>
      <c r="CK36" s="25"/>
      <c r="CL36" s="176"/>
      <c r="CM36" s="176"/>
      <c r="CN36" s="176"/>
      <c r="CO36" s="176"/>
      <c r="CP36" s="25"/>
      <c r="CQ36" s="25"/>
      <c r="CR36" s="25"/>
      <c r="CS36" s="25"/>
      <c r="CT36" s="25"/>
      <c r="CU36" s="25"/>
      <c r="CV36" s="25"/>
      <c r="CW36" s="25"/>
      <c r="CX36" s="25"/>
    </row>
    <row r="37" spans="84:111" ht="19.5" customHeight="1" x14ac:dyDescent="0.25">
      <c r="CF37" s="177" t="s">
        <v>279</v>
      </c>
      <c r="CG37" s="177"/>
      <c r="CH37" s="177"/>
      <c r="CI37" s="177"/>
      <c r="CJ37" s="177"/>
      <c r="CK37" s="177"/>
      <c r="CL37" s="177"/>
      <c r="CM37" s="177"/>
      <c r="CN37" s="177"/>
      <c r="CO37" s="177"/>
      <c r="CP37" s="177"/>
      <c r="CQ37" s="177"/>
      <c r="CR37" s="177"/>
      <c r="CS37" s="177"/>
      <c r="CT37" s="177"/>
      <c r="CU37" s="177"/>
      <c r="CV37" s="177"/>
      <c r="CW37" s="177"/>
      <c r="CX37" s="177"/>
    </row>
    <row r="38" spans="84:111" ht="24" customHeight="1" x14ac:dyDescent="0.25">
      <c r="CF38" s="60"/>
      <c r="CG38" s="60"/>
      <c r="CH38" s="60"/>
      <c r="CI38" s="60"/>
      <c r="CJ38" s="60"/>
      <c r="CK38" s="60"/>
      <c r="CL38" s="60"/>
      <c r="CM38" s="60"/>
      <c r="CN38" s="60"/>
      <c r="CO38" s="60"/>
      <c r="CP38" s="60"/>
      <c r="CQ38" s="60"/>
      <c r="CR38" s="60"/>
      <c r="CS38" s="60"/>
      <c r="CT38" s="60"/>
      <c r="CU38" s="60"/>
      <c r="CV38" s="60"/>
      <c r="CW38" s="60"/>
      <c r="CX38" s="60"/>
    </row>
    <row r="39" spans="84:111" ht="27" customHeight="1" x14ac:dyDescent="0.25">
      <c r="CF39" s="125" t="s">
        <v>1</v>
      </c>
      <c r="CG39" s="125"/>
      <c r="CH39" s="125"/>
      <c r="CI39" s="125"/>
      <c r="CJ39" s="125"/>
      <c r="CK39" s="125"/>
      <c r="CL39" s="125"/>
      <c r="CM39" s="125"/>
      <c r="CN39" s="125"/>
      <c r="CO39" s="125"/>
      <c r="CP39" s="125"/>
      <c r="CQ39" s="125"/>
      <c r="CR39" s="125"/>
      <c r="CS39" s="125"/>
      <c r="CT39" s="125"/>
      <c r="CU39" s="125"/>
      <c r="CV39" s="125"/>
      <c r="CW39" s="125"/>
      <c r="CX39" s="125"/>
    </row>
    <row r="40" spans="84:111" ht="27" customHeight="1" x14ac:dyDescent="0.25">
      <c r="CF40" s="175" t="s">
        <v>262</v>
      </c>
      <c r="CG40" s="125"/>
      <c r="CH40" s="125"/>
      <c r="CI40" s="125"/>
      <c r="CJ40" s="125"/>
      <c r="CK40" s="125"/>
      <c r="CL40" s="125"/>
      <c r="CM40" s="125"/>
      <c r="CN40" s="125"/>
      <c r="CO40" s="125"/>
      <c r="CP40" s="125"/>
      <c r="CQ40" s="125"/>
      <c r="CR40" s="125"/>
      <c r="CS40" s="125"/>
      <c r="CT40" s="125"/>
      <c r="CU40" s="125"/>
      <c r="CV40" s="125"/>
      <c r="CW40" s="125"/>
      <c r="CX40" s="125"/>
    </row>
    <row r="41" spans="84:111" ht="27.75" customHeight="1" x14ac:dyDescent="0.25">
      <c r="CF41" s="126"/>
      <c r="CG41" s="126"/>
      <c r="CH41" s="126"/>
      <c r="CI41" s="126"/>
      <c r="CJ41" s="126"/>
      <c r="CK41" s="126"/>
      <c r="CL41" s="126"/>
      <c r="CM41" s="126"/>
      <c r="CN41" s="126"/>
      <c r="CO41" s="126"/>
      <c r="CP41" s="126"/>
      <c r="CQ41" s="126"/>
      <c r="CR41" s="126"/>
      <c r="CS41" s="126"/>
      <c r="CT41" s="126"/>
      <c r="CU41" s="126"/>
      <c r="CV41" s="126"/>
      <c r="CW41" s="126"/>
      <c r="CX41" s="126"/>
    </row>
    <row r="42" spans="84:111" ht="24.9" customHeight="1" x14ac:dyDescent="0.25"/>
    <row r="43" spans="84:111" ht="24.9" customHeight="1" x14ac:dyDescent="0.25"/>
    <row r="44" spans="84:111" ht="24.9" customHeight="1" x14ac:dyDescent="0.25"/>
    <row r="45" spans="84:111" ht="24.9" customHeight="1" x14ac:dyDescent="0.25"/>
    <row r="46" spans="84:111" ht="24.9" customHeight="1" x14ac:dyDescent="0.25"/>
    <row r="47" spans="84:111" ht="24.9" customHeight="1" x14ac:dyDescent="0.25"/>
    <row r="48" spans="84:111"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sheetData>
  <sheetProtection selectLockedCells="1" selectUnlockedCells="1"/>
  <mergeCells count="106">
    <mergeCell ref="CF41:CX41"/>
    <mergeCell ref="CF1:CW1"/>
    <mergeCell ref="CF2:CX2"/>
    <mergeCell ref="CG3:CK3"/>
    <mergeCell ref="CQ3:CU3"/>
    <mergeCell ref="CG4:CK4"/>
    <mergeCell ref="CQ4:CU4"/>
    <mergeCell ref="CG6:CK6"/>
    <mergeCell ref="CQ6:CU6"/>
    <mergeCell ref="CG19:CM19"/>
    <mergeCell ref="CG18:CM18"/>
    <mergeCell ref="CG14:CK14"/>
    <mergeCell ref="CQ14:CU14"/>
    <mergeCell ref="CP18:CS18"/>
    <mergeCell ref="CT18:CU18"/>
    <mergeCell ref="CV18:CW18"/>
    <mergeCell ref="CG11:CK11"/>
    <mergeCell ref="CQ11:CU11"/>
    <mergeCell ref="CV20:CW20"/>
    <mergeCell ref="CF27:CK27"/>
    <mergeCell ref="CF28:CK28"/>
    <mergeCell ref="CL28:CX28"/>
    <mergeCell ref="CL29:CO29"/>
    <mergeCell ref="CP29:CT29"/>
    <mergeCell ref="DF4:DG4"/>
    <mergeCell ref="DH4:DI4"/>
    <mergeCell ref="CG5:CK5"/>
    <mergeCell ref="CQ5:CU5"/>
    <mergeCell ref="DF5:DG5"/>
    <mergeCell ref="DH5:DI5"/>
    <mergeCell ref="DF6:DG6"/>
    <mergeCell ref="DH6:DI6"/>
    <mergeCell ref="CG7:CK7"/>
    <mergeCell ref="CQ7:CU7"/>
    <mergeCell ref="DF7:DG7"/>
    <mergeCell ref="DH7:DI7"/>
    <mergeCell ref="DH8:DI8"/>
    <mergeCell ref="CG9:CK9"/>
    <mergeCell ref="CQ9:CU9"/>
    <mergeCell ref="DF9:DG9"/>
    <mergeCell ref="DH9:DI9"/>
    <mergeCell ref="CG8:CK8"/>
    <mergeCell ref="CQ8:CU8"/>
    <mergeCell ref="DF8:DG8"/>
    <mergeCell ref="DH10:DI10"/>
    <mergeCell ref="DF11:DG11"/>
    <mergeCell ref="DH11:DI11"/>
    <mergeCell ref="CG10:CK10"/>
    <mergeCell ref="CQ10:CU10"/>
    <mergeCell ref="DF10:DG10"/>
    <mergeCell ref="DH12:DI12"/>
    <mergeCell ref="CG13:CK13"/>
    <mergeCell ref="CQ13:CU13"/>
    <mergeCell ref="DF13:DG13"/>
    <mergeCell ref="DH13:DI13"/>
    <mergeCell ref="CG12:CK12"/>
    <mergeCell ref="CQ12:CU12"/>
    <mergeCell ref="DF12:DG12"/>
    <mergeCell ref="DF15:DG15"/>
    <mergeCell ref="DH15:DI15"/>
    <mergeCell ref="DH16:DI17"/>
    <mergeCell ref="CF16:CX16"/>
    <mergeCell ref="CF17:CX17"/>
    <mergeCell ref="CG15:CK15"/>
    <mergeCell ref="CQ15:CU15"/>
    <mergeCell ref="CP19:CS19"/>
    <mergeCell ref="CT19:CU19"/>
    <mergeCell ref="CV19:CW19"/>
    <mergeCell ref="DF20:DG20"/>
    <mergeCell ref="CF21:CX22"/>
    <mergeCell ref="DF21:DG21"/>
    <mergeCell ref="DF22:DG23"/>
    <mergeCell ref="CF23:CX24"/>
    <mergeCell ref="CF26:CH26"/>
    <mergeCell ref="CI26:CK26"/>
    <mergeCell ref="CL26:CO26"/>
    <mergeCell ref="CP26:CT26"/>
    <mergeCell ref="CU26:CX26"/>
    <mergeCell ref="CF25:CH25"/>
    <mergeCell ref="CI25:CK25"/>
    <mergeCell ref="CL25:CM25"/>
    <mergeCell ref="CN25:CP25"/>
    <mergeCell ref="CQ25:CS25"/>
    <mergeCell ref="CT25:CV25"/>
    <mergeCell ref="CW25:CX25"/>
    <mergeCell ref="CU29:CX29"/>
    <mergeCell ref="CF40:CX40"/>
    <mergeCell ref="CL35:CO35"/>
    <mergeCell ref="CP35:CT35"/>
    <mergeCell ref="CU35:CX35"/>
    <mergeCell ref="CL36:CO36"/>
    <mergeCell ref="CF39:CX39"/>
    <mergeCell ref="CF37:CX37"/>
    <mergeCell ref="CP33:CT33"/>
    <mergeCell ref="CU33:CX33"/>
    <mergeCell ref="CF34:CK34"/>
    <mergeCell ref="CL34:CX34"/>
    <mergeCell ref="CF30:CK30"/>
    <mergeCell ref="CL30:CO30"/>
    <mergeCell ref="CP30:CT30"/>
    <mergeCell ref="CU30:CX30"/>
    <mergeCell ref="CF31:CK31"/>
    <mergeCell ref="CL31:CX31"/>
    <mergeCell ref="CF33:CH33"/>
    <mergeCell ref="CI33:CK33"/>
    <mergeCell ref="CL33:CO33"/>
  </mergeCells>
  <conditionalFormatting sqref="CF25">
    <cfRule type="expression" dxfId="7" priority="1">
      <formula>$CX$25 &gt;0</formula>
    </cfRule>
  </conditionalFormatting>
  <conditionalFormatting sqref="CW25">
    <cfRule type="expression" dxfId="0" priority="8">
      <formula>$CX$19 &gt;0</formula>
    </cfRule>
  </conditionalFormatting>
  <pageMargins left="1.0159722222222223" right="0.7" top="0.57986111111111116" bottom="0.27986111111111112" header="0.51180555555555551" footer="0.51180555555555551"/>
  <pageSetup paperSize="9" scale="54" firstPageNumber="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62623457-1668-4B6F-8B9C-76779CE9FC9C}">
            <xm:f>'Standard Half Round'!$CX$25 &gt;0</xm:f>
            <x14:dxf>
              <font>
                <color theme="1"/>
              </font>
              <fill>
                <patternFill>
                  <bgColor theme="2"/>
                </patternFill>
              </fill>
            </x14:dxf>
          </x14:cfRule>
          <xm:sqref>CF25</xm:sqref>
        </x14:conditionalFormatting>
        <x14:conditionalFormatting xmlns:xm="http://schemas.microsoft.com/office/excel/2006/main">
          <x14:cfRule type="expression" priority="3" id="{AFD4859F-BDDE-4C92-A0B0-8DBFD89203CE}">
            <xm:f>'Standard Ogee'!$CX$37 &gt;0</xm:f>
            <x14:dxf>
              <font>
                <color theme="1"/>
              </font>
              <fill>
                <patternFill>
                  <bgColor theme="2"/>
                </patternFill>
              </fill>
            </x14:dxf>
          </x14:cfRule>
          <xm:sqref>CI25</xm:sqref>
        </x14:conditionalFormatting>
        <x14:conditionalFormatting xmlns:xm="http://schemas.microsoft.com/office/excel/2006/main">
          <x14:cfRule type="expression" priority="4" id="{51D00EF4-1EBD-4199-AF67-271F0A81583C}">
            <xm:f>'Standard Box'!$CX$37 &gt;0</xm:f>
            <x14:dxf>
              <font>
                <color theme="1"/>
              </font>
              <fill>
                <patternFill>
                  <bgColor theme="2"/>
                </patternFill>
              </fill>
            </x14:dxf>
          </x14:cfRule>
          <xm:sqref>CL25</xm:sqref>
        </x14:conditionalFormatting>
        <x14:conditionalFormatting xmlns:xm="http://schemas.microsoft.com/office/excel/2006/main">
          <x14:cfRule type="expression" priority="5" id="{1FBF0366-D395-4356-91BD-25F0DD9775C3}">
            <xm:f>'Large Half Round'!$CX$39 &gt;0</xm:f>
            <x14:dxf>
              <font>
                <color theme="1"/>
              </font>
              <fill>
                <patternFill>
                  <bgColor theme="2"/>
                </patternFill>
              </fill>
            </x14:dxf>
          </x14:cfRule>
          <xm:sqref>CN25</xm:sqref>
        </x14:conditionalFormatting>
        <x14:conditionalFormatting xmlns:xm="http://schemas.microsoft.com/office/excel/2006/main">
          <x14:cfRule type="expression" priority="6" id="{B7857F31-3CA8-4920-BBBD-98F2743C6CFA}">
            <xm:f>'Large Ogee'!$CX$40 &gt;0</xm:f>
            <x14:dxf>
              <font>
                <color theme="1"/>
              </font>
              <fill>
                <patternFill>
                  <bgColor theme="2"/>
                </patternFill>
              </fill>
            </x14:dxf>
          </x14:cfRule>
          <xm:sqref>CQ25</xm:sqref>
        </x14:conditionalFormatting>
        <x14:conditionalFormatting xmlns:xm="http://schemas.microsoft.com/office/excel/2006/main">
          <x14:cfRule type="expression" priority="7" id="{22B872B9-59D4-46D7-BCE9-2ED7B638AD9E}">
            <xm:f>'Large Box'!$CX$39 &gt;0</xm:f>
            <x14:dxf>
              <font>
                <color theme="1"/>
              </font>
              <fill>
                <patternFill>
                  <bgColor theme="2"/>
                </patternFill>
              </fill>
            </x14:dxf>
          </x14:cfRule>
          <xm:sqref>CT25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Index</vt:lpstr>
      <vt:lpstr>Standard Half Round</vt:lpstr>
      <vt:lpstr>Standard Ogee</vt:lpstr>
      <vt:lpstr>Standard Box</vt:lpstr>
      <vt:lpstr>Large Half Round</vt:lpstr>
      <vt:lpstr>Large Ogee</vt:lpstr>
      <vt:lpstr>Large Box</vt:lpstr>
      <vt:lpstr>Architectural Features</vt:lpstr>
      <vt:lpstr>'Standard Half Round'!Excel_BuiltIn_Print_Area</vt:lpstr>
      <vt:lpstr>Excel_BuiltIn_Print_Area_1</vt:lpstr>
      <vt:lpstr>Excel_BuiltIn_Print_Area_2</vt:lpstr>
      <vt:lpstr>Excel_BuiltIn_Print_Area_3</vt:lpstr>
      <vt:lpstr>Excel_BuiltIn_Print_Area_4</vt:lpstr>
      <vt:lpstr>Excel_BuiltIn_Print_Area_8</vt:lpstr>
      <vt:lpstr>'Architectural Features'!Print_Area</vt:lpstr>
      <vt:lpstr>Index!Print_Area</vt:lpstr>
      <vt:lpstr>'Large Box'!Print_Area</vt:lpstr>
      <vt:lpstr>'Large Half Round'!Print_Area</vt:lpstr>
      <vt:lpstr>'Large Ogee'!Print_Area</vt:lpstr>
      <vt:lpstr>'Standard Box'!Print_Area</vt:lpstr>
      <vt:lpstr>'Standard Half Round'!Print_Area</vt:lpstr>
      <vt:lpstr>'Standard Ogee'!Print_Area</vt:lpstr>
      <vt:lpstr>'Standard Box'!sd</vt:lpstr>
      <vt:lpstr>'Large Half Round'!sdf</vt:lpstr>
      <vt:lpstr>'Large Ogee'!sdf</vt:lpstr>
      <vt:lpstr>'Standard Half Round'!sdf</vt:lpstr>
      <vt:lpstr>'Standard Ogee'!sdf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2020-11-23T09:57:21Z</dcterms:created>
  <dcterms:modified xsi:type="dcterms:W3CDTF">2025-06-19T13:28:42Z</dcterms:modified>
</cp:coreProperties>
</file>